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5095" windowHeight="9120" tabRatio="847" firstSheet="2" activeTab="7"/>
  </bookViews>
  <sheets>
    <sheet name="NOTICE" sheetId="1" r:id="rId1"/>
    <sheet name="1. NOTE PRESENTATION" sheetId="17" r:id="rId2"/>
    <sheet name="2.DESCRIPTION FORMATION" sheetId="4" r:id="rId3"/>
    <sheet name="3. ETUDE MARCHE PRIX" sheetId="10" r:id="rId4"/>
    <sheet name="4. EQUIPE PEDAGOGIQUE" sheetId="6" r:id="rId5"/>
    <sheet name="5. SELECTION" sheetId="7" r:id="rId6"/>
    <sheet name="6. MAQUETTE" sheetId="13" r:id="rId7"/>
    <sheet name="7. SOUTENABILITE FIN" sheetId="18" r:id="rId8"/>
    <sheet name="8. Suivi du processus" sheetId="16" r:id="rId9"/>
    <sheet name="9. SOUTENABILITE RH" sheetId="9" r:id="rId10"/>
    <sheet name="Données" sheetId="3" state="hidden" r:id="rId11"/>
  </sheets>
  <definedNames>
    <definedName name="_ftn1" localSheetId="1">'1. NOTE PRESENTATION'!#REF!</definedName>
    <definedName name="_ftnref1" localSheetId="1">'1. NOTE PRESENTATION'!#REF!</definedName>
    <definedName name="_xlnm.Print_Area" localSheetId="1">'1. NOTE PRESENTATION'!$A$1:$B$37</definedName>
    <definedName name="_xlnm.Print_Area" localSheetId="4">'4. EQUIPE PEDAGOGIQUE'!$A$2:$J$26</definedName>
    <definedName name="_xlnm.Print_Area" localSheetId="0">NOTICE!$A$1:$T$30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5" i="18" l="1"/>
  <c r="G15" i="18"/>
  <c r="C16" i="18"/>
  <c r="C18" i="18"/>
  <c r="E18" i="18"/>
  <c r="D18" i="18"/>
  <c r="F38" i="18" l="1"/>
  <c r="F39" i="18"/>
  <c r="F36" i="18"/>
  <c r="C49" i="18" l="1"/>
  <c r="G38" i="18"/>
  <c r="G39" i="18"/>
  <c r="H29" i="18" l="1"/>
  <c r="F37" i="18" l="1"/>
  <c r="K143" i="13" l="1"/>
  <c r="K142" i="13"/>
  <c r="K141" i="13"/>
  <c r="K140" i="13"/>
  <c r="K139" i="13"/>
  <c r="K138" i="13"/>
  <c r="K137" i="13"/>
  <c r="K136" i="13"/>
  <c r="K135" i="13"/>
  <c r="K134" i="13"/>
  <c r="K133" i="13"/>
  <c r="K132" i="13"/>
  <c r="K131" i="13"/>
  <c r="K130" i="13"/>
  <c r="K129" i="13"/>
  <c r="K128" i="13"/>
  <c r="K127" i="13"/>
  <c r="K126" i="13"/>
  <c r="K125" i="13"/>
  <c r="K124" i="13"/>
  <c r="K123" i="13"/>
  <c r="K122" i="13"/>
  <c r="K121" i="13"/>
  <c r="K120" i="13"/>
  <c r="K119" i="13"/>
  <c r="K118" i="13"/>
  <c r="K117" i="13"/>
  <c r="K116" i="13"/>
  <c r="K115" i="13"/>
  <c r="K114" i="13"/>
  <c r="K113" i="13"/>
  <c r="K107" i="13"/>
  <c r="K106" i="13"/>
  <c r="K105" i="13"/>
  <c r="K104" i="13"/>
  <c r="K103" i="13"/>
  <c r="K102" i="13"/>
  <c r="K101" i="13"/>
  <c r="K100" i="13"/>
  <c r="K99" i="13"/>
  <c r="K98" i="13"/>
  <c r="K97" i="13"/>
  <c r="K96" i="13"/>
  <c r="K95" i="13"/>
  <c r="K94" i="13"/>
  <c r="K93" i="13"/>
  <c r="K92" i="13"/>
  <c r="K91" i="13"/>
  <c r="K90" i="13"/>
  <c r="K89" i="13"/>
  <c r="K88" i="13"/>
  <c r="K87" i="13"/>
  <c r="K86" i="13"/>
  <c r="K85" i="13"/>
  <c r="K84" i="13"/>
  <c r="K83" i="13"/>
  <c r="K82" i="13"/>
  <c r="K81" i="13"/>
  <c r="K80" i="13"/>
  <c r="K79" i="13"/>
  <c r="K78" i="13"/>
  <c r="K77" i="13"/>
  <c r="K71" i="13"/>
  <c r="K70" i="13"/>
  <c r="K69" i="13"/>
  <c r="K68" i="13"/>
  <c r="K67" i="13"/>
  <c r="K66" i="13"/>
  <c r="K65" i="13"/>
  <c r="K64" i="13"/>
  <c r="K63" i="13"/>
  <c r="K62" i="13"/>
  <c r="K61" i="13"/>
  <c r="K60" i="13"/>
  <c r="K59" i="13"/>
  <c r="K58" i="13"/>
  <c r="K57" i="13"/>
  <c r="K56" i="13"/>
  <c r="K55" i="13"/>
  <c r="K54" i="13"/>
  <c r="K53" i="13"/>
  <c r="K52" i="13"/>
  <c r="K51" i="13"/>
  <c r="K50" i="13"/>
  <c r="K49" i="13"/>
  <c r="K48" i="13"/>
  <c r="K47" i="13"/>
  <c r="K46" i="13"/>
  <c r="K45" i="13"/>
  <c r="K44" i="13"/>
  <c r="K43" i="13"/>
  <c r="K42" i="13"/>
  <c r="K41" i="13"/>
  <c r="K35" i="13"/>
  <c r="K34" i="13"/>
  <c r="K33" i="13"/>
  <c r="K32" i="13"/>
  <c r="K31" i="13"/>
  <c r="K30" i="13"/>
  <c r="K29" i="13"/>
  <c r="K28" i="13"/>
  <c r="K27" i="13"/>
  <c r="K26" i="13"/>
  <c r="K25" i="13"/>
  <c r="K24" i="13"/>
  <c r="K23" i="13"/>
  <c r="K22" i="13"/>
  <c r="K21" i="13"/>
  <c r="K20" i="13"/>
  <c r="K19" i="13"/>
  <c r="K18" i="13"/>
  <c r="K17" i="13"/>
  <c r="K16" i="13"/>
  <c r="K15" i="13"/>
  <c r="K14" i="13"/>
  <c r="K13" i="13"/>
  <c r="K12" i="13"/>
  <c r="K11" i="13"/>
  <c r="K10" i="13"/>
  <c r="K9" i="13"/>
  <c r="K8" i="13"/>
  <c r="K7" i="13"/>
  <c r="K6" i="13"/>
  <c r="K5" i="13"/>
  <c r="G37" i="18"/>
  <c r="H21" i="18"/>
  <c r="H20" i="18"/>
  <c r="C38" i="18" l="1"/>
  <c r="E19" i="18"/>
  <c r="E17" i="18"/>
  <c r="E16" i="18"/>
  <c r="D19" i="18"/>
  <c r="D17" i="18"/>
  <c r="D16" i="18"/>
  <c r="C19" i="18"/>
  <c r="C17" i="18"/>
  <c r="F144" i="13"/>
  <c r="G144" i="13"/>
  <c r="H144" i="13"/>
  <c r="I144" i="13"/>
  <c r="J144" i="13"/>
  <c r="K144" i="13"/>
  <c r="L143" i="13"/>
  <c r="L142" i="13"/>
  <c r="L141" i="13"/>
  <c r="L140" i="13"/>
  <c r="L139" i="13"/>
  <c r="L138" i="13"/>
  <c r="L137" i="13"/>
  <c r="L136" i="13"/>
  <c r="L135" i="13"/>
  <c r="L134" i="13"/>
  <c r="L133" i="13"/>
  <c r="L132" i="13"/>
  <c r="L131" i="13"/>
  <c r="L130" i="13"/>
  <c r="L129" i="13"/>
  <c r="L128" i="13"/>
  <c r="L127" i="13"/>
  <c r="L126" i="13"/>
  <c r="L125" i="13"/>
  <c r="L124" i="13"/>
  <c r="L123" i="13"/>
  <c r="L122" i="13"/>
  <c r="L121" i="13"/>
  <c r="L120" i="13"/>
  <c r="L119" i="13"/>
  <c r="L118" i="13"/>
  <c r="L117" i="13"/>
  <c r="L116" i="13"/>
  <c r="L115" i="13"/>
  <c r="L114" i="13"/>
  <c r="L113" i="13"/>
  <c r="L144" i="13" s="1"/>
  <c r="G19" i="18" s="1"/>
  <c r="H19" i="18" s="1"/>
  <c r="L41" i="13"/>
  <c r="F108" i="13"/>
  <c r="G108" i="13"/>
  <c r="H108" i="13"/>
  <c r="I108" i="13"/>
  <c r="J108" i="13"/>
  <c r="K108" i="13"/>
  <c r="L107" i="13"/>
  <c r="L106" i="13"/>
  <c r="L105" i="13"/>
  <c r="L104" i="13"/>
  <c r="L103" i="13"/>
  <c r="L102" i="13"/>
  <c r="L101" i="13"/>
  <c r="L100" i="13"/>
  <c r="L99" i="13"/>
  <c r="L98" i="13"/>
  <c r="L97" i="13"/>
  <c r="L96" i="13"/>
  <c r="L95" i="13"/>
  <c r="L94" i="13"/>
  <c r="L93" i="13"/>
  <c r="L92" i="13"/>
  <c r="L91" i="13"/>
  <c r="L90" i="13"/>
  <c r="L89" i="13"/>
  <c r="L88" i="13"/>
  <c r="L87" i="13"/>
  <c r="L86" i="13"/>
  <c r="L85" i="13"/>
  <c r="L84" i="13"/>
  <c r="L83" i="13"/>
  <c r="L82" i="13"/>
  <c r="L81" i="13"/>
  <c r="L80" i="13"/>
  <c r="L79" i="13"/>
  <c r="L78" i="13"/>
  <c r="L77" i="13"/>
  <c r="L108" i="13" s="1"/>
  <c r="G18" i="18" s="1"/>
  <c r="H18" i="18" s="1"/>
  <c r="F72" i="13"/>
  <c r="G72" i="13"/>
  <c r="H72" i="13"/>
  <c r="H146" i="13" s="1"/>
  <c r="I72" i="13"/>
  <c r="J72" i="13"/>
  <c r="K72" i="13"/>
  <c r="L71" i="13"/>
  <c r="L70" i="13"/>
  <c r="L69" i="13"/>
  <c r="L68" i="13"/>
  <c r="L67" i="13"/>
  <c r="L66" i="13"/>
  <c r="L65" i="13"/>
  <c r="L64" i="13"/>
  <c r="L63" i="13"/>
  <c r="L62" i="13"/>
  <c r="L61" i="13"/>
  <c r="L60" i="13"/>
  <c r="L59" i="13"/>
  <c r="L58" i="13"/>
  <c r="L57" i="13"/>
  <c r="L56" i="13"/>
  <c r="L55" i="13"/>
  <c r="L54" i="13"/>
  <c r="L53" i="13"/>
  <c r="L52" i="13"/>
  <c r="L51" i="13"/>
  <c r="L50" i="13"/>
  <c r="L49" i="13"/>
  <c r="L48" i="13"/>
  <c r="L47" i="13"/>
  <c r="L46" i="13"/>
  <c r="L45" i="13"/>
  <c r="L44" i="13"/>
  <c r="L43" i="13"/>
  <c r="L42" i="13"/>
  <c r="L35" i="13"/>
  <c r="L34" i="13"/>
  <c r="L33" i="13"/>
  <c r="L32" i="13"/>
  <c r="L31" i="13"/>
  <c r="L30" i="13"/>
  <c r="L29" i="13"/>
  <c r="L28" i="13"/>
  <c r="L27" i="13"/>
  <c r="L26" i="13"/>
  <c r="L25" i="13"/>
  <c r="L24" i="13"/>
  <c r="L23" i="13"/>
  <c r="L22" i="13"/>
  <c r="L21" i="13"/>
  <c r="L20" i="13"/>
  <c r="L19" i="13"/>
  <c r="L18" i="13"/>
  <c r="L17" i="13"/>
  <c r="L16" i="13"/>
  <c r="L15" i="13"/>
  <c r="L14" i="13"/>
  <c r="L13" i="13"/>
  <c r="L12" i="13"/>
  <c r="L11" i="13"/>
  <c r="L10" i="13"/>
  <c r="L9" i="13"/>
  <c r="L8" i="13"/>
  <c r="L7" i="13"/>
  <c r="L6" i="13"/>
  <c r="L5" i="13"/>
  <c r="G36" i="13"/>
  <c r="G146" i="13" s="1"/>
  <c r="I36" i="13"/>
  <c r="I146" i="13" s="1"/>
  <c r="F40" i="18"/>
  <c r="F43" i="18" s="1"/>
  <c r="H39" i="18"/>
  <c r="H37" i="18"/>
  <c r="G36" i="18"/>
  <c r="H36" i="18" s="1"/>
  <c r="J146" i="13" l="1"/>
  <c r="F146" i="13"/>
  <c r="L72" i="13"/>
  <c r="G17" i="18" s="1"/>
  <c r="H17" i="18" s="1"/>
  <c r="K36" i="13"/>
  <c r="K146" i="13" s="1"/>
  <c r="E15" i="18"/>
  <c r="F19" i="18"/>
  <c r="F18" i="18"/>
  <c r="D15" i="18"/>
  <c r="F17" i="18"/>
  <c r="L36" i="13"/>
  <c r="G16" i="18" l="1"/>
  <c r="L146" i="13"/>
  <c r="H16" i="18" l="1"/>
  <c r="H15" i="18"/>
  <c r="H38" i="18"/>
  <c r="C41" i="18" s="1"/>
  <c r="C42" i="18" s="1"/>
  <c r="C36" i="18" l="1"/>
  <c r="H40" i="18"/>
  <c r="H41" i="18" s="1"/>
  <c r="C70" i="4"/>
  <c r="E72" i="13" l="1"/>
  <c r="E108" i="13"/>
  <c r="E144" i="13"/>
  <c r="E36" i="13"/>
  <c r="E146" i="13" l="1"/>
  <c r="F16" i="18" l="1"/>
  <c r="C15" i="18"/>
  <c r="H24" i="18" l="1"/>
  <c r="C31" i="18" l="1"/>
  <c r="C32" i="18" s="1"/>
  <c r="G4" i="18"/>
  <c r="C37" i="18"/>
  <c r="C39" i="18" s="1"/>
  <c r="C40" i="18" s="1"/>
  <c r="C44" i="18" s="1"/>
  <c r="C43" i="18" l="1"/>
  <c r="C46" i="18" s="1"/>
</calcChain>
</file>

<file path=xl/comments1.xml><?xml version="1.0" encoding="utf-8"?>
<comments xmlns="http://schemas.openxmlformats.org/spreadsheetml/2006/main">
  <authors>
    <author>Auteur</author>
  </authors>
  <commentList>
    <comment ref="B25" authorId="0" shapeId="0">
      <text>
        <r>
          <rPr>
            <b/>
            <sz val="9"/>
            <color indexed="81"/>
            <rFont val="Tahoma"/>
            <family val="2"/>
          </rPr>
          <t>Auteur:</t>
        </r>
        <r>
          <rPr>
            <sz val="9"/>
            <color indexed="81"/>
            <rFont val="Tahoma"/>
            <family val="2"/>
          </rPr>
          <t xml:space="preserve">
Achat de TBI, video projecteur, logiciels spécifiques etc...</t>
        </r>
      </text>
    </comment>
    <comment ref="B26" authorId="0" shapeId="0">
      <text>
        <r>
          <rPr>
            <b/>
            <sz val="9"/>
            <color indexed="81"/>
            <rFont val="Tahoma"/>
            <family val="2"/>
          </rPr>
          <t>Auteur:</t>
        </r>
        <r>
          <rPr>
            <sz val="9"/>
            <color indexed="81"/>
            <rFont val="Tahoma"/>
            <family val="2"/>
          </rPr>
          <t xml:space="preserve">
Concerne :Mission d'enseignants, formations d’enseignants, venue d’un vacataire de renom, etc.</t>
        </r>
      </text>
    </comment>
    <comment ref="B27" authorId="0" shapeId="0">
      <text>
        <r>
          <rPr>
            <b/>
            <sz val="9"/>
            <color indexed="81"/>
            <rFont val="Tahoma"/>
            <family val="2"/>
          </rPr>
          <t>Auteur:</t>
        </r>
        <r>
          <rPr>
            <sz val="9"/>
            <color indexed="81"/>
            <rFont val="Tahoma"/>
            <family val="2"/>
          </rPr>
          <t xml:space="preserve">
organisation de journées ou évènements pour les industriels, soutenances, remise de diplôme, etc.</t>
        </r>
      </text>
    </comment>
    <comment ref="B28" authorId="0" shapeId="0">
      <text>
        <r>
          <rPr>
            <b/>
            <sz val="9"/>
            <color indexed="81"/>
            <rFont val="Tahoma"/>
            <family val="2"/>
          </rPr>
          <t>Auteur:</t>
        </r>
        <r>
          <rPr>
            <sz val="9"/>
            <color indexed="81"/>
            <rFont val="Tahoma"/>
            <family val="2"/>
          </rPr>
          <t xml:space="preserve">
pédagogie innovante, etc.</t>
        </r>
      </text>
    </comment>
  </commentList>
</comments>
</file>

<file path=xl/sharedStrings.xml><?xml version="1.0" encoding="utf-8"?>
<sst xmlns="http://schemas.openxmlformats.org/spreadsheetml/2006/main" count="461" uniqueCount="365">
  <si>
    <t>Stage</t>
  </si>
  <si>
    <t>Licence</t>
  </si>
  <si>
    <t>Master</t>
  </si>
  <si>
    <t>Doctorat</t>
  </si>
  <si>
    <t>Autre (précisez)</t>
  </si>
  <si>
    <t>Oui</t>
  </si>
  <si>
    <t>Non</t>
  </si>
  <si>
    <t>Favorable</t>
  </si>
  <si>
    <t>Défavorable</t>
  </si>
  <si>
    <t>Avis du conseil académique :</t>
  </si>
  <si>
    <t>Établissement de rattachement</t>
  </si>
  <si>
    <t>Coordonnées (y compris courriel)</t>
  </si>
  <si>
    <t>Volume horaire assuré</t>
  </si>
  <si>
    <t>Organisme de rattachement</t>
  </si>
  <si>
    <t>Date de fermeture de la campagne :</t>
  </si>
  <si>
    <t>Date prévsionnelle de la commission de sélection :</t>
  </si>
  <si>
    <t>Capacité d'accueil :</t>
  </si>
  <si>
    <t>PIECES CONSTITUTIVES DU DOSSIER</t>
  </si>
  <si>
    <t>Relevé de notes du baccalauréat :</t>
  </si>
  <si>
    <t>Relevé de notes des études supérieures :</t>
  </si>
  <si>
    <t>Matières examinées :</t>
  </si>
  <si>
    <t>Lettre de motivation et descriptif du projet professionnel :</t>
  </si>
  <si>
    <t>Curriculum Vitae détaillé :</t>
  </si>
  <si>
    <t>Lettres de recommandation :</t>
  </si>
  <si>
    <t>Niveau de langue en français pour les candidats titulaires d'un diplôme étranger :</t>
  </si>
  <si>
    <t>Niveau de langue en anglais :</t>
  </si>
  <si>
    <t>Productions personnelles (dossier, bibliographie, mémoire, etc.)</t>
  </si>
  <si>
    <t>Justificatifs d'expérience professionnelle :</t>
  </si>
  <si>
    <t>Document attestant d'une compétence complémentaire :</t>
  </si>
  <si>
    <t>Autre document (précisez):</t>
  </si>
  <si>
    <t>Entretien Oral :</t>
  </si>
  <si>
    <t>CRITERES D'APPRECIATION</t>
  </si>
  <si>
    <t>Obligatoire</t>
  </si>
  <si>
    <t>Facultatif</t>
  </si>
  <si>
    <t>Cohérence entre le diplôme envisagé et le descriptif du projet professionnel. Qualité rédactionnelle (orthographe, défaut de structure ou de syntaxe). Cohérence de la réflexion (développement de l’argumentaire).</t>
  </si>
  <si>
    <t>Elément de synthèse permettant de découvrir les compétences utiles acquises dans le cadre d’expériences précédentes et de cerner des éléments de personnalité du candidat.</t>
  </si>
  <si>
    <t>Ne rentre pas dans les critères de sélection mais permet d’apporter un soutien à la candidature.</t>
  </si>
  <si>
    <t xml:space="preserve">Niveau CECRL attendu : </t>
  </si>
  <si>
    <t>Niveau CECRL attendu :</t>
  </si>
  <si>
    <t>Elément permettant d’évaluer la pertinence des travaux effectués au regard du diplôme souhaité.</t>
  </si>
  <si>
    <t>Elément permettant d’apprécier l’adaptation du profil aux exigences du diplôme souhaité.</t>
  </si>
  <si>
    <t>Préciser les critères :</t>
  </si>
  <si>
    <t>L’entretien oral fait suite à une phase de présélection sur dossier. Il permet d’apprécier les qualités du candidat sur leur savoir être, l'expression, la clarté et la cohérence d'un raisonnement, le degré de motivation du candidat et la pertinence des réponses supposant une préparation à cet entretien.</t>
  </si>
  <si>
    <t>Service de Formation Continue</t>
  </si>
  <si>
    <t>EUR CREATES</t>
  </si>
  <si>
    <t>EUR DS4H</t>
  </si>
  <si>
    <t>EUR ELMI</t>
  </si>
  <si>
    <t>INSPE</t>
  </si>
  <si>
    <t>EUR HEALTHY</t>
  </si>
  <si>
    <t>IAE</t>
  </si>
  <si>
    <t>IDPD</t>
  </si>
  <si>
    <t>IUT</t>
  </si>
  <si>
    <t>EUR LEX@Société</t>
  </si>
  <si>
    <t>EUR LIFE</t>
  </si>
  <si>
    <t>Médecine</t>
  </si>
  <si>
    <t>Odontologie</t>
  </si>
  <si>
    <t>EUR ODYSSEE</t>
  </si>
  <si>
    <t>POLYTECH</t>
  </si>
  <si>
    <t>EUR SPECTRUM</t>
  </si>
  <si>
    <t>UCA IDEX</t>
  </si>
  <si>
    <t>BSS</t>
  </si>
  <si>
    <t>DSPEG</t>
  </si>
  <si>
    <t>EEF</t>
  </si>
  <si>
    <t>LLAC</t>
  </si>
  <si>
    <t>SHS</t>
  </si>
  <si>
    <t>SITE</t>
  </si>
  <si>
    <t>Inter-champ</t>
  </si>
  <si>
    <t>Droits systématiques :</t>
  </si>
  <si>
    <t>Précisez pour quels types d'apprenants cela s'applique :</t>
  </si>
  <si>
    <t>Détermination des droits d'inscription</t>
  </si>
  <si>
    <t>Equilibre financier</t>
  </si>
  <si>
    <t>Droit d'inscription n°2 (DI 2):</t>
  </si>
  <si>
    <t>Droit d'inscription n°3 (DI 3):</t>
  </si>
  <si>
    <t>Droit d'inscription n°4 (DI 4):</t>
  </si>
  <si>
    <t>Nb d'apprenants DI 2:</t>
  </si>
  <si>
    <t>Nb d'apprenants DI 3:</t>
  </si>
  <si>
    <t>Nb d'apprenants DI 4:</t>
  </si>
  <si>
    <t>Dépenses</t>
  </si>
  <si>
    <t>Coût de fonctionnement spécifique</t>
  </si>
  <si>
    <t>Fournitures spécifiques diverses</t>
  </si>
  <si>
    <t>déplacements des intervenants</t>
  </si>
  <si>
    <t>Frais de réception</t>
  </si>
  <si>
    <t>Autres prestations</t>
  </si>
  <si>
    <t>Nombre d'apprenants</t>
  </si>
  <si>
    <t>Secteur disciplinaire :</t>
  </si>
  <si>
    <t>Bac/Niveau bac</t>
  </si>
  <si>
    <t>Bac+1</t>
  </si>
  <si>
    <t>Bac+2</t>
  </si>
  <si>
    <t>Bac+3</t>
  </si>
  <si>
    <t>Bac+4</t>
  </si>
  <si>
    <t>Bac+5</t>
  </si>
  <si>
    <t>Bac+6 et plus</t>
  </si>
  <si>
    <t>Niveau</t>
  </si>
  <si>
    <t>Secteur disciplinaire</t>
  </si>
  <si>
    <t>36 - SCIENCES JURIDQUES</t>
  </si>
  <si>
    <t>37 - SCIENCES POLITIQUES</t>
  </si>
  <si>
    <t>61 - PLURI DROIT - SCIENCES POLITIQUES</t>
  </si>
  <si>
    <t>38 - SCIENCES ÉCONOMIQUES</t>
  </si>
  <si>
    <t>39 - SCIENCES DE GESTION</t>
  </si>
  <si>
    <t>62 - PLURI SCIENCES ÉCONOMIQUES - GESTION</t>
  </si>
  <si>
    <t>40 - ADMINISTRATION ÉCONOMIQUE ET SOCIALE</t>
  </si>
  <si>
    <t>17 - SCIENCES DU LANGAGE - LINGUISTIQUE</t>
  </si>
  <si>
    <t>18 - LANGUES ET LITTÉRATURES ANCIENNES</t>
  </si>
  <si>
    <t>19 - LANGUES ET LITTÉRATURES FRANCAISES</t>
  </si>
  <si>
    <t>20 - LITTÉRATURE GÉNÉRALE ET COMPARÉE</t>
  </si>
  <si>
    <t>21 - ARTS</t>
  </si>
  <si>
    <t>64 - PLURI LETTRES - SCIENCES DU LANGAGE - ARTS</t>
  </si>
  <si>
    <t>22 - Français LANGUE ÉTRANGÈRE</t>
  </si>
  <si>
    <t>23 - LANGUES ET LITTÉRATURES ÉTRANGÈRES</t>
  </si>
  <si>
    <t>24 - LANGUES ET LITTÉRATURES APPLIQUÉES</t>
  </si>
  <si>
    <t>25 - CULTURES ET LANGUES RÉGIONALES</t>
  </si>
  <si>
    <t>65 - PLURI LANGUES</t>
  </si>
  <si>
    <t>26 - PHILOSOPHIE, ÉPISTÉMIOLOGIE</t>
  </si>
  <si>
    <t>27 - HISTOIRE</t>
  </si>
  <si>
    <t>28 - GÉOGRAPHIE</t>
  </si>
  <si>
    <t>29 - AMÉNAGEMENT</t>
  </si>
  <si>
    <t>30 - ARCHÉOLOGIE, ETHNO, PRÉHISTOIRE, ANTHROPOLOGIE</t>
  </si>
  <si>
    <t>31 - SCIENCES RELIGIEUSES</t>
  </si>
  <si>
    <t>32 - PSYCHOLOGIE, SCIENCES COGNITIVES</t>
  </si>
  <si>
    <t>33 - SOCIOLOGIE, DÉMOGRAPHIE</t>
  </si>
  <si>
    <t>34 - SCIENCES DE L'ÉDUCATION</t>
  </si>
  <si>
    <t>35 - SCIENCES DE L'INFORMATION ET DE LA COMMUNICATION</t>
  </si>
  <si>
    <t>66 - PLURI SCIENCES HUMAINES ET SOCIALES</t>
  </si>
  <si>
    <t>67 - PLURI LETTRES - LANGUES - SCIENCES HUMAINES</t>
  </si>
  <si>
    <t>01 - MATHÉMATIQUES</t>
  </si>
  <si>
    <t>02 - PHYSIQUE</t>
  </si>
  <si>
    <t>03 - CHIMIE</t>
  </si>
  <si>
    <t>43 - PHYSIQUE ET CHIMIE</t>
  </si>
  <si>
    <t>42 - MATHÉMATIQUES ET INFORMATIQUE</t>
  </si>
  <si>
    <t>04 - MATHÉMATIQUES APPLIQUÉES AUX SCIENCES SOCIALES (MASS)</t>
  </si>
  <si>
    <t>11 - MÉCANIQUE, GÉNIE MÉCANIQUE, INGÉNIERIE MÉCANIQUE</t>
  </si>
  <si>
    <t>12 - GÉNIE CIVIL</t>
  </si>
  <si>
    <t>13 - GÉNIE DES PROCÉDÉS, MATÉRIAUX</t>
  </si>
  <si>
    <t>14 - INFORMATIQUE</t>
  </si>
  <si>
    <t>15 - ÉLECTRONIQUE, GÉNIE ÉLECTRIQUE, EEA</t>
  </si>
  <si>
    <t>16 - SCIENCES ET TECHNOLOGIES INDUSTRIELLES</t>
  </si>
  <si>
    <t>41 - FORMATION GÉNÉRALE AUX MÉTIERS DE L'INGÉNIEUR</t>
  </si>
  <si>
    <t>68 - PLURI SCIENCES FONDAMENTALES ET APPLICATIONS</t>
  </si>
  <si>
    <t>05 - SCIENCES DE L'UNIVERS, DE LA TERRE, DE L'ESPACE</t>
  </si>
  <si>
    <t>06 - SCIENCES DE LA VIE, BIOLOGIE, SANTÉ</t>
  </si>
  <si>
    <t>69 - PLURI SCIENCES DE LA VIE, DE LA SANTÉ, DE LA TERRE ET DE L'UNIVERS</t>
  </si>
  <si>
    <t>70 - PLURI SCIENCES</t>
  </si>
  <si>
    <t>10 - STAPS</t>
  </si>
  <si>
    <t>07 - MÉDECINE</t>
  </si>
  <si>
    <t>08 - ODONTOLOGIE</t>
  </si>
  <si>
    <t>71 - PLURI SANTÉ</t>
  </si>
  <si>
    <t>Nature</t>
  </si>
  <si>
    <t>UE</t>
  </si>
  <si>
    <t>MODULE</t>
  </si>
  <si>
    <t>ECUE</t>
  </si>
  <si>
    <t>UF</t>
  </si>
  <si>
    <t>Cycle</t>
  </si>
  <si>
    <t>Composante</t>
  </si>
  <si>
    <t>Objet demande</t>
  </si>
  <si>
    <t>Création</t>
  </si>
  <si>
    <t>Modification</t>
  </si>
  <si>
    <t>Renouvellement</t>
  </si>
  <si>
    <t>Durée formation</t>
  </si>
  <si>
    <t>1 an</t>
  </si>
  <si>
    <t>2 ans</t>
  </si>
  <si>
    <t>3 ans</t>
  </si>
  <si>
    <t>&lt; 1 an</t>
  </si>
  <si>
    <t>&lt; 6 mois</t>
  </si>
  <si>
    <t>&gt; 3 ans</t>
  </si>
  <si>
    <t>FOAD</t>
  </si>
  <si>
    <t>NON</t>
  </si>
  <si>
    <t>OUI - Partiellement</t>
  </si>
  <si>
    <t>OUI - Entièrement</t>
  </si>
  <si>
    <t>en date du:</t>
  </si>
  <si>
    <t>session unique</t>
  </si>
  <si>
    <t>Session</t>
  </si>
  <si>
    <t>2 sessions</t>
  </si>
  <si>
    <t>Date d'ouverture de la campagne :</t>
  </si>
  <si>
    <t>Niveau d'entrée minimal (bac, bac+1, bac+2 …) :</t>
  </si>
  <si>
    <t>Niveau estimé de sortie  bac, bac+1, bac+2 ...) :</t>
  </si>
  <si>
    <t>Apports au regard des objectifs de la formation</t>
  </si>
  <si>
    <t>Vu par le service de scolarité :</t>
  </si>
  <si>
    <t>Nom de l'agent :</t>
  </si>
  <si>
    <t>Vu par le SPOF :</t>
  </si>
  <si>
    <t>IMREDD</t>
  </si>
  <si>
    <t xml:space="preserve">DECISION : </t>
  </si>
  <si>
    <t xml:space="preserve">Indiquez :
</t>
  </si>
  <si>
    <t>(La zone géographique visée : France ou international) sur la base d'étude des offres sur internet et sur le site du CPF, et leur comparaison)</t>
  </si>
  <si>
    <t>Privé/public</t>
  </si>
  <si>
    <t>Nb d'heures de la formation</t>
  </si>
  <si>
    <t>Coût horaire</t>
  </si>
  <si>
    <t>Formation</t>
  </si>
  <si>
    <t>Etablissement</t>
  </si>
  <si>
    <t>Répartition TP/ CM</t>
  </si>
  <si>
    <t>Présentiel /à distance</t>
  </si>
  <si>
    <t>Financement CPF</t>
  </si>
  <si>
    <t>Financement DPC (médical)</t>
  </si>
  <si>
    <t>Financement FIFPL (médical)</t>
  </si>
  <si>
    <t>Autre infos</t>
  </si>
  <si>
    <t xml:space="preserve">A renseigner par la direction des Ressources Humaines </t>
  </si>
  <si>
    <t>UE DISCIPLINAIRES</t>
  </si>
  <si>
    <t>Intitulé UE (précisez si obligatoire) / PARCOURS</t>
  </si>
  <si>
    <t>ECTS</t>
  </si>
  <si>
    <t>Intitulé des matières (Eléments constitutifs d’UE – ECUE)</t>
  </si>
  <si>
    <t>Coeff. des ECUE</t>
  </si>
  <si>
    <t>Heures CM</t>
  </si>
  <si>
    <t>Heures TD</t>
  </si>
  <si>
    <t>total</t>
  </si>
  <si>
    <t>semestre 1</t>
  </si>
  <si>
    <t>semestre 2</t>
  </si>
  <si>
    <t>semestre 3</t>
  </si>
  <si>
    <t>semestre 4</t>
  </si>
  <si>
    <t>Prix de la formation</t>
  </si>
  <si>
    <t>Financeur</t>
  </si>
  <si>
    <t>Montant (en €)</t>
  </si>
  <si>
    <t>Total</t>
  </si>
  <si>
    <t>FICHE DE SOUTENABILITE Enseignement</t>
  </si>
  <si>
    <t>Statutaire</t>
  </si>
  <si>
    <t>Complementaire</t>
  </si>
  <si>
    <t>Nombre heures d'enseignement sur la discipline</t>
  </si>
  <si>
    <t xml:space="preserve">Masse salariale heures enseignement sur la discpline </t>
  </si>
  <si>
    <t>Ratio sur la MS des heures d'enseignement</t>
  </si>
  <si>
    <t>potentiel enseignant sur la disicpline</t>
  </si>
  <si>
    <t>Nombre d'enseignants  en sous service sur la discpline</t>
  </si>
  <si>
    <t>Nombre d'enseignants  en sur service sur la discpline</t>
  </si>
  <si>
    <t>Taux de pression de la discipline</t>
  </si>
  <si>
    <t>Nombre d'enseignants  en sous service sur la  composante</t>
  </si>
  <si>
    <t>Nombre d'enseignants  en sur service sur la composante</t>
  </si>
  <si>
    <t>Taux de pression de la composante</t>
  </si>
  <si>
    <t>Avis DRH (commentaires) :</t>
  </si>
  <si>
    <t>Avis DAF (commentaires) :</t>
  </si>
  <si>
    <t>Avis du COSP (ou autre comité de gestion) de la composante :</t>
  </si>
  <si>
    <t>Merci de renseigner les visas et avis et dates des différentes étapes du porcessus d'instruction</t>
  </si>
  <si>
    <t>Ne rien écrire dans les zones orangées</t>
  </si>
  <si>
    <t>Intitulé de la formation :</t>
  </si>
  <si>
    <t xml:space="preserve">Composante : </t>
  </si>
  <si>
    <r>
      <t>Etude du marché / Opportunité économique et/ou pédagogique de l’action de formation (Contexte et enjeux de la formation, besoin et identification de la demande du marché, ancrage territorial, offres concurrentes…)²</t>
    </r>
    <r>
      <rPr>
        <sz val="11"/>
        <color theme="1"/>
        <rFont val="Calibri"/>
        <family val="2"/>
        <scheme val="minor"/>
      </rPr>
      <t xml:space="preserve"> </t>
    </r>
    <r>
      <rPr>
        <i/>
        <sz val="9"/>
        <color theme="1"/>
        <rFont val="Calibri"/>
        <family val="2"/>
        <scheme val="minor"/>
      </rPr>
      <t>en 3 lignes maximum</t>
    </r>
    <r>
      <rPr>
        <sz val="9"/>
        <color theme="1"/>
        <rFont val="Calibri"/>
        <family val="2"/>
        <scheme val="minor"/>
      </rPr>
      <t xml:space="preserve"> </t>
    </r>
    <r>
      <rPr>
        <sz val="11"/>
        <color theme="1"/>
        <rFont val="Calibri"/>
        <family val="2"/>
        <scheme val="minor"/>
      </rPr>
      <t>:</t>
    </r>
  </si>
  <si>
    <t>Public visé :</t>
  </si>
  <si>
    <r>
      <t>Prérequis :</t>
    </r>
    <r>
      <rPr>
        <sz val="11"/>
        <color theme="1"/>
        <rFont val="Calibri"/>
        <family val="2"/>
        <scheme val="minor"/>
      </rPr>
      <t xml:space="preserve"> </t>
    </r>
  </si>
  <si>
    <t>Objectif pédagogique exprimé en compétences/métiers :</t>
  </si>
  <si>
    <t>Aspect formation continue² :</t>
  </si>
  <si>
    <t xml:space="preserve">Logistique (lieu de la formation, capacité salle, spécificités salles) : </t>
  </si>
  <si>
    <t xml:space="preserve">Langue(s) d’enseignement : </t>
  </si>
  <si>
    <t xml:space="preserve">Nombre visé de participants par session :  </t>
  </si>
  <si>
    <r>
      <t>Nombre de sessions par an et périodes de l’année :</t>
    </r>
    <r>
      <rPr>
        <sz val="11"/>
        <color theme="1"/>
        <rFont val="Calibri"/>
        <family val="2"/>
        <scheme val="minor"/>
      </rPr>
      <t xml:space="preserve"> </t>
    </r>
  </si>
  <si>
    <t>Partenariat public ou privé financier :</t>
  </si>
  <si>
    <t>Partenariat public ou privé académique :</t>
  </si>
  <si>
    <t>Informations complémentaires :</t>
  </si>
  <si>
    <t>Date d’accord du Vice-président formation :</t>
  </si>
  <si>
    <r>
      <t>Objet du projet de formation :</t>
    </r>
    <r>
      <rPr>
        <sz val="11"/>
        <color theme="1"/>
        <rFont val="Calibri"/>
        <family val="2"/>
        <scheme val="minor"/>
      </rPr>
      <t xml:space="preserve">                     </t>
    </r>
  </si>
  <si>
    <r>
      <t>Téléphone :  
Mail :</t>
    </r>
    <r>
      <rPr>
        <sz val="11"/>
        <color theme="1"/>
        <rFont val="Calibri"/>
        <family val="2"/>
        <scheme val="minor"/>
      </rPr>
      <t xml:space="preserve"> </t>
    </r>
  </si>
  <si>
    <t>Responsable de la formation (Nom Prénom) :</t>
  </si>
  <si>
    <t>Fonction :
Grade :</t>
  </si>
  <si>
    <t xml:space="preserve">*- Souhait d’ouvrir la formation à la formation continue :  </t>
  </si>
  <si>
    <t xml:space="preserve">*- Souhait d’enregistrer la formation au RNCP ou RSCH :  </t>
  </si>
  <si>
    <t>Rythme de la formation (journée, soir, samedi, alternance, séquences de cours groupés, cours du soir, séance de regroupement…) :</t>
  </si>
  <si>
    <t>Cycle du diplôme</t>
  </si>
  <si>
    <t>Durée de la formation</t>
  </si>
  <si>
    <t>Durée du stage :</t>
  </si>
  <si>
    <t>*Ne pas écrire dans les lignes colorées en gris - sélectionner une valeur dans le menu déroulant au bout de la ligne*</t>
  </si>
  <si>
    <t>Arguments (alignement stratégique, intérêt financier, intérêt d’image, intérêt pour l’insertion professionnelle des étudiants, ...) : 
Date COPIL composante :</t>
  </si>
  <si>
    <t xml:space="preserve">Décision du conseil d'administration : </t>
  </si>
  <si>
    <t>Commentaires :</t>
  </si>
  <si>
    <t>Favorable sous réserve</t>
  </si>
  <si>
    <t>Modalités pédagogiques (Synchrone/asychrone)</t>
  </si>
  <si>
    <t>Modalités pédagogiques (Présentiel/Distanciel/Hybride)</t>
  </si>
  <si>
    <t>Avis du COSUP DE</t>
  </si>
  <si>
    <t>Note de présentation du projet en vue de la création, de la modification 
ou du renouvellement d’une formation d’établissement diplômante</t>
  </si>
  <si>
    <t>• Le positionnement et la valeur ajoutée de la formation au sein de la composante et de l'établissement</t>
  </si>
  <si>
    <t>Indiquez le public visé, les effectifs attendus pour chacun de ces publics et si nécessaire la mise en place de tarifs préférentiels</t>
  </si>
  <si>
    <t>• Commentaires explicitant la cohérence des contenus, l’articulation des unités d’enseignements et le choix de l’équipe pédagogique au regard des objectifs.
• La maquette des enseignements ainsi que la liste des intervenants seront fournis dans le feuillet 5 "Maquette" et le feuillet 3</t>
  </si>
  <si>
    <t>2.1. Objectifs de la formation/compétences attendues</t>
  </si>
  <si>
    <t>2.2. Organisation pédagogique</t>
  </si>
  <si>
    <t>2.3. Positionnement dans la stratégie de la composante et de l'établissement</t>
  </si>
  <si>
    <t>Indiquez :
 - les objectifs spécifiques de la formation
- les connaissances et compétences attendues des étudiants à l’issue de la formation (sous forme d’une fiche RNCP pour les formations souhaitant bénéficier des fonds de la formation professionnelle et continue).</t>
  </si>
  <si>
    <t>Elements de preuves (joints au dossier) + état d'avancement</t>
  </si>
  <si>
    <t>Subvention / convention 1</t>
  </si>
  <si>
    <t>Subvention / convention 2</t>
  </si>
  <si>
    <t>Subvention / convention 3</t>
  </si>
  <si>
    <t>Subvention / convention 4</t>
  </si>
  <si>
    <t>Subvention / convention 5</t>
  </si>
  <si>
    <t>Semestre 1/ou annualisé</t>
  </si>
  <si>
    <t>Semestre 2 (le cas échéant)</t>
  </si>
  <si>
    <t>Potentiel enseignant sur la composante</t>
  </si>
  <si>
    <t>² Soutien proposé par le Service Formation Continue : contact soutien étude de marché : Cyrine AYEB</t>
  </si>
  <si>
    <t xml:space="preserve">2.4. Public visé et effectifs attendus </t>
  </si>
  <si>
    <t>3.1. Qualification du besoin du marché visé :</t>
  </si>
  <si>
    <t>3.2. Analyse concurrentielle portant sur l'étude des caractéristiques d'actions de formation analogues réalisées par des offreurs concurrents privés et publics</t>
  </si>
  <si>
    <t>3.3. Analyse concurrentielle des prix de vente et proposition de positionnement</t>
  </si>
  <si>
    <t>2. DESCRIPTION DE LA FORMATION</t>
  </si>
  <si>
    <t>5. SELECTION</t>
  </si>
  <si>
    <t>6.MAQUETTE</t>
  </si>
  <si>
    <t>Semestre 3 (le cas échéant)</t>
  </si>
  <si>
    <t>Semestre 4 (le cas échéant)</t>
  </si>
  <si>
    <t>1. Avis COPIL composante (avec soutenabilité du site) :</t>
  </si>
  <si>
    <r>
      <t>2.</t>
    </r>
    <r>
      <rPr>
        <b/>
        <sz val="7"/>
        <color theme="1"/>
        <rFont val="Times New Roman"/>
        <family val="1"/>
      </rPr>
      <t> </t>
    </r>
    <r>
      <rPr>
        <b/>
        <sz val="11"/>
        <color theme="1"/>
        <rFont val="Calibri"/>
        <family val="2"/>
        <scheme val="minor"/>
      </rPr>
      <t>Date de remise de l’opportunité au Vice-président formation :</t>
    </r>
  </si>
  <si>
    <r>
      <t>3.</t>
    </r>
    <r>
      <rPr>
        <b/>
        <sz val="7"/>
        <color theme="1"/>
        <rFont val="Times New Roman"/>
        <family val="1"/>
      </rPr>
      <t> </t>
    </r>
    <r>
      <rPr>
        <b/>
        <sz val="11"/>
        <color theme="1"/>
        <rFont val="Calibri"/>
        <family val="2"/>
        <scheme val="minor"/>
      </rPr>
      <t xml:space="preserve">Accord du Vice-président formation pour instruction du dossier : </t>
    </r>
  </si>
  <si>
    <t>TD</t>
  </si>
  <si>
    <t>Coût affecté TD pour 1 groupe</t>
  </si>
  <si>
    <t>Coût de l'enseignement</t>
  </si>
  <si>
    <t>semestre 5</t>
  </si>
  <si>
    <t>semestre 6</t>
  </si>
  <si>
    <r>
      <t xml:space="preserve">Nombre d'heures moy. Diplôme UCA </t>
    </r>
    <r>
      <rPr>
        <i/>
        <sz val="11"/>
        <color theme="0"/>
        <rFont val="Calibri"/>
        <family val="2"/>
        <scheme val="minor"/>
      </rPr>
      <t>(en HETD)</t>
    </r>
  </si>
  <si>
    <r>
      <t xml:space="preserve">Coût support d'un étudiant UCA </t>
    </r>
    <r>
      <rPr>
        <i/>
        <sz val="11"/>
        <color theme="0"/>
        <rFont val="Calibri"/>
        <family val="2"/>
        <scheme val="minor"/>
      </rPr>
      <t>(en €)</t>
    </r>
  </si>
  <si>
    <t>Coût administratif par étudiant DU
 (Hetd DU / 573) x 1467 €</t>
  </si>
  <si>
    <t>Seuil de rentabilité (nb d'inscrits minimum au plein tarif)</t>
  </si>
  <si>
    <t>Nombre de groupes</t>
  </si>
  <si>
    <t>Nbre d'inscrits prévisionnel</t>
  </si>
  <si>
    <t>Tarifs</t>
  </si>
  <si>
    <t>Recettes</t>
  </si>
  <si>
    <t>Dépenses enseignement</t>
  </si>
  <si>
    <t>Dépenses indirectes</t>
  </si>
  <si>
    <t>Total dépenses</t>
  </si>
  <si>
    <t>Coût moyen par étudiant</t>
  </si>
  <si>
    <t>Total Recettes</t>
  </si>
  <si>
    <t>Recette moyenne par étudiant</t>
  </si>
  <si>
    <t>Résultat net DU</t>
  </si>
  <si>
    <t>RESULTAT NET</t>
  </si>
  <si>
    <t>RESULTAT NET PAR ETUDIANT</t>
  </si>
  <si>
    <t>Mutalisée ?
Oui / Non</t>
  </si>
  <si>
    <t>Heures à valoriser</t>
  </si>
  <si>
    <t>Total Heures UE en HETD</t>
  </si>
  <si>
    <t>OUI</t>
  </si>
  <si>
    <t>Total DU</t>
  </si>
  <si>
    <t>CM 
(en HETD)</t>
  </si>
  <si>
    <t>TP
 (en HETD)</t>
  </si>
  <si>
    <t>TOTAL DU
 (en HETD)</t>
  </si>
  <si>
    <t>Tarif réduit n°2</t>
  </si>
  <si>
    <t>Tarif réduit n°3</t>
  </si>
  <si>
    <t>Tarif réduit n°4</t>
  </si>
  <si>
    <t>Plein tarif n°1</t>
  </si>
  <si>
    <t>TOTAL Heures de formation (en HETD)</t>
  </si>
  <si>
    <t>Dépenses de fonctionnement</t>
  </si>
  <si>
    <t>TOTA dépenses de fonctionnement</t>
  </si>
  <si>
    <t>Droits d'inscription moyen équilibre pour 15 étudiants :</t>
  </si>
  <si>
    <t>Coût indirect (gestion administrative / utilisation des infrastructures)</t>
  </si>
  <si>
    <t>Droit d'inscription plein tarif n°1 :</t>
  </si>
  <si>
    <t>Nb d'apprenants plein tarif:</t>
  </si>
  <si>
    <t>C'est le montant minimum auquel doit être fixé le tarif d'inscription des étudiants non soumis au plein tarif, afin de couvrir leur coût indirect</t>
  </si>
  <si>
    <t>Nbre de groupes:</t>
  </si>
  <si>
    <r>
      <rPr>
        <b/>
        <sz val="11"/>
        <rFont val="Calibri"/>
        <family val="2"/>
        <scheme val="minor"/>
      </rPr>
      <t>/!\</t>
    </r>
    <r>
      <rPr>
        <sz val="11"/>
        <rFont val="Calibri"/>
        <family val="2"/>
        <scheme val="minor"/>
      </rPr>
      <t xml:space="preserve"> le coût lié à l'enseignement est multiplié par le nombre de groupe !</t>
    </r>
  </si>
  <si>
    <t>Simulation recettes</t>
  </si>
  <si>
    <t>Simulation Résultat net (dépenses- recettes)</t>
  </si>
  <si>
    <t>C'est le coût dédié à l'enseignement du DU.
Valorisation des heures non mutualisées au coût moyen d'une vacation</t>
  </si>
  <si>
    <t>C'est le tarif moyen par étudiant pour garantir l'équilibre du DU : si le groupe était complet (15 étudiants), il faudrait en théorie que chacun des étudiants paient ce montant pour couvrir les dépenses.</t>
  </si>
  <si>
    <r>
      <t xml:space="preserve">Si ce nombre d'étudiants est inscrit au plein tarif, le DU est forcément </t>
    </r>
    <r>
      <rPr>
        <b/>
        <sz val="11"/>
        <color rgb="FF006100"/>
        <rFont val="Calibri"/>
        <family val="2"/>
        <scheme val="minor"/>
      </rPr>
      <t>autofinancé (valable pour 1 groupe)</t>
    </r>
    <r>
      <rPr>
        <sz val="11"/>
        <color rgb="FF006100"/>
        <rFont val="Calibri"/>
        <family val="2"/>
        <scheme val="minor"/>
      </rPr>
      <t>.</t>
    </r>
  </si>
  <si>
    <t>ENSEIGNANTS (y compris d’autres établissements d’enseignement supérieur)</t>
  </si>
  <si>
    <t>INTERVENANTS PROFESSIONNELS (vacations)</t>
  </si>
  <si>
    <t>Statut</t>
  </si>
  <si>
    <t>Profession</t>
  </si>
  <si>
    <t>Heures TP (+ projets tutorés et suivi de stages)</t>
  </si>
  <si>
    <t xml:space="preserve">Nombre à choisir par l'étudiant : </t>
  </si>
  <si>
    <t>2.5. Subventions ou conventions prévues (le cas échéant)</t>
  </si>
  <si>
    <r>
      <t xml:space="preserve">A renseigner par le porteur de projet </t>
    </r>
    <r>
      <rPr>
        <i/>
        <sz val="11"/>
        <color rgb="FFFF0000"/>
        <rFont val="Calibri"/>
        <family val="2"/>
        <scheme val="minor"/>
      </rPr>
      <t>(onglet vérifié par la Direction de la Formation continue)</t>
    </r>
  </si>
  <si>
    <t>3. ETUDE DE MARCHE ET DU PRIX</t>
  </si>
  <si>
    <t>4. EQUIPE PEDAGOGIQUE</t>
  </si>
  <si>
    <t>Nom Prénom</t>
  </si>
  <si>
    <t>Montant des subventions ou conventions (onglet 2. DESCRIPTION FORMATION) :</t>
  </si>
  <si>
    <t>9. SOUTENABILITE RH DE LA FORMATION</t>
  </si>
  <si>
    <t xml:space="preserve">• Préciser si des subventions ou conventions sont prévues pour ce diplôme
</t>
  </si>
  <si>
    <t>Indiqué pour information. Ne rentrent pas dans le calcul d'autofinancement de la formation car recette fléchée pour la bibliothèque et l'université lors de l'inscription</t>
  </si>
  <si>
    <t>Le nombre d'étudiants inscrits par tarif est reporté dans le tableau des simulations de recettes en bas de page.</t>
  </si>
  <si>
    <r>
      <t>Cela implique de fixer un tarif d'inscription plein tarif supérieur à ce montant, afin de :
-garantir la rentabilité du DU avec un nombre d'étudiants inscrits &lt; 15 (</t>
    </r>
    <r>
      <rPr>
        <i/>
        <sz val="11"/>
        <color rgb="FF006100"/>
        <rFont val="Calibri"/>
        <family val="2"/>
        <scheme val="minor"/>
      </rPr>
      <t>voir cellule C35</t>
    </r>
    <r>
      <rPr>
        <sz val="11"/>
        <color rgb="FF006100"/>
        <rFont val="Calibri"/>
        <family val="2"/>
        <scheme val="minor"/>
      </rPr>
      <t>);
- permettre les inscriptions d'étudiants exonérés ou en tarifs réduits</t>
    </r>
  </si>
  <si>
    <t>! Seules les cases jaunes sont à remplir !</t>
  </si>
  <si>
    <t xml:space="preserve">Outils d'aide et de simulation </t>
  </si>
  <si>
    <t>7. SOUTENABILITE FINANCIERE DE LA FORMATION</t>
  </si>
  <si>
    <t>8. SUIVI DU PROCESSUS</t>
  </si>
  <si>
    <t>Commentaires de la Direction Formation continue :</t>
  </si>
  <si>
    <t>dont heures non mutualisées*</t>
  </si>
  <si>
    <t>*Ex : si le DU excède 15 étudiants, les heures de TD et TP ne doivent pas être considérée comme mutualisées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</si>
</sst>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6" formatCode="#,##0\ &quot;€&quot;;[Red]\-#,##0\ &quot;€&quot;"/>
    <numFmt numFmtId="44" formatCode="_-* #,##0.00\ &quot;€&quot;_-;\-* #,##0.00\ &quot;€&quot;_-;_-* &quot;-&quot;??\ &quot;€&quot;_-;_-@_-"/>
    <numFmt numFmtId="164" formatCode="[$-F800]dddd\,\ mmmm\ dd\,\ yyyy"/>
    <numFmt numFmtId="165" formatCode="#,##0\ &quot;€&quot;"/>
    <numFmt numFmtId="166" formatCode="_-* #,##0\ &quot;€&quot;_-;\-* #,##0\ &quot;€&quot;_-;_-* &quot;-&quot;??\ &quot;€&quot;_-;_-@_-"/>
    <numFmt numFmtId="167" formatCode="#,##0.000\ &quot;€&quot;"/>
    <numFmt numFmtId="168" formatCode="#,##0.0\ &quot;€&quot;"/>
    <numFmt numFmtId="169" formatCode="0.0000"/>
    <numFmt numFmtId="170" formatCode="#,##0.00\ &quot;€&quot;"/>
  </numFmts>
  <fonts count="43"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sz val="12"/>
      <color theme="1"/>
      <name val="Calibri"/>
      <family val="2"/>
      <scheme val="minor"/>
    </font>
    <font>
      <sz val="12"/>
      <color theme="1"/>
      <name val="Calibri"/>
      <family val="2"/>
      <scheme val="minor"/>
    </font>
    <font>
      <i/>
      <sz val="11"/>
      <color theme="1"/>
      <name val="Calibri"/>
      <family val="2"/>
      <scheme val="minor"/>
    </font>
    <font>
      <b/>
      <i/>
      <sz val="11"/>
      <color theme="1"/>
      <name val="Calibri"/>
      <family val="2"/>
      <scheme val="minor"/>
    </font>
    <font>
      <b/>
      <sz val="12"/>
      <color theme="1"/>
      <name val="Calibri"/>
      <family val="2"/>
    </font>
    <font>
      <sz val="11"/>
      <name val="Calibri"/>
      <family val="2"/>
      <scheme val="minor"/>
    </font>
    <font>
      <i/>
      <sz val="11"/>
      <name val="Calibri"/>
      <family val="2"/>
      <scheme val="minor"/>
    </font>
    <font>
      <b/>
      <sz val="9"/>
      <color indexed="81"/>
      <name val="Tahoma"/>
      <family val="2"/>
    </font>
    <font>
      <sz val="9"/>
      <color indexed="81"/>
      <name val="Tahoma"/>
      <family val="2"/>
    </font>
    <font>
      <b/>
      <sz val="14"/>
      <color theme="1"/>
      <name val="Calibri"/>
      <family val="2"/>
      <scheme val="minor"/>
    </font>
    <font>
      <sz val="11"/>
      <color rgb="FFFF0000"/>
      <name val="Calibri"/>
      <family val="2"/>
      <scheme val="minor"/>
    </font>
    <font>
      <sz val="12"/>
      <name val="Calibri"/>
      <family val="2"/>
      <scheme val="minor"/>
    </font>
    <font>
      <strike/>
      <sz val="11"/>
      <color rgb="FFFF0000"/>
      <name val="Calibri"/>
      <family val="2"/>
      <scheme val="minor"/>
    </font>
    <font>
      <b/>
      <sz val="11"/>
      <name val="Calibri"/>
      <family val="2"/>
      <scheme val="minor"/>
    </font>
    <font>
      <b/>
      <strike/>
      <sz val="11"/>
      <name val="Calibri"/>
      <family val="2"/>
      <scheme val="minor"/>
    </font>
    <font>
      <b/>
      <sz val="11"/>
      <color rgb="FFFF0000"/>
      <name val="Calibri"/>
      <family val="2"/>
      <scheme val="minor"/>
    </font>
    <font>
      <b/>
      <sz val="11"/>
      <color rgb="FF00B050"/>
      <name val="Calibri"/>
      <family val="2"/>
      <scheme val="minor"/>
    </font>
    <font>
      <i/>
      <sz val="9"/>
      <color theme="1"/>
      <name val="Calibri"/>
      <family val="2"/>
      <scheme val="minor"/>
    </font>
    <font>
      <sz val="9"/>
      <color theme="1"/>
      <name val="Calibri"/>
      <family val="2"/>
      <scheme val="minor"/>
    </font>
    <font>
      <b/>
      <sz val="12"/>
      <color theme="1"/>
      <name val="Arial"/>
      <family val="2"/>
    </font>
    <font>
      <b/>
      <sz val="7"/>
      <color theme="1"/>
      <name val="Times New Roman"/>
      <family val="1"/>
    </font>
    <font>
      <b/>
      <sz val="11"/>
      <color theme="0"/>
      <name val="Calibri"/>
      <family val="2"/>
      <scheme val="minor"/>
    </font>
    <font>
      <sz val="11"/>
      <color theme="0"/>
      <name val="Calibri"/>
      <family val="2"/>
      <scheme val="minor"/>
    </font>
    <font>
      <i/>
      <sz val="11"/>
      <color theme="0"/>
      <name val="Calibri"/>
      <family val="2"/>
      <scheme val="minor"/>
    </font>
    <font>
      <b/>
      <sz val="16"/>
      <color theme="1"/>
      <name val="Calibri"/>
      <family val="2"/>
      <scheme val="minor"/>
    </font>
    <font>
      <b/>
      <i/>
      <sz val="12"/>
      <color theme="1"/>
      <name val="Calibri"/>
      <family val="2"/>
      <scheme val="minor"/>
    </font>
    <font>
      <sz val="11"/>
      <color rgb="FF006100"/>
      <name val="Calibri"/>
      <family val="2"/>
      <scheme val="minor"/>
    </font>
    <font>
      <b/>
      <sz val="11"/>
      <color rgb="FF006100"/>
      <name val="Calibri"/>
      <family val="2"/>
      <scheme val="minor"/>
    </font>
    <font>
      <i/>
      <sz val="11"/>
      <color rgb="FF006100"/>
      <name val="Calibri"/>
      <family val="2"/>
      <scheme val="minor"/>
    </font>
    <font>
      <sz val="11"/>
      <color theme="9"/>
      <name val="Calibri"/>
      <family val="2"/>
      <scheme val="minor"/>
    </font>
    <font>
      <sz val="11"/>
      <color theme="9" tint="-0.499984740745262"/>
      <name val="Calibri"/>
      <family val="2"/>
      <scheme val="minor"/>
    </font>
    <font>
      <b/>
      <sz val="11"/>
      <color theme="1"/>
      <name val="Calibri"/>
      <family val="2"/>
    </font>
    <font>
      <sz val="11"/>
      <color theme="1"/>
      <name val="Calibri"/>
      <family val="2"/>
    </font>
    <font>
      <b/>
      <sz val="14"/>
      <name val="Calibri"/>
      <family val="2"/>
      <scheme val="minor"/>
    </font>
    <font>
      <b/>
      <strike/>
      <sz val="14"/>
      <name val="Calibri"/>
      <family val="2"/>
      <scheme val="minor"/>
    </font>
    <font>
      <i/>
      <sz val="11"/>
      <color rgb="FFFF0000"/>
      <name val="Calibri"/>
      <family val="2"/>
      <scheme val="minor"/>
    </font>
    <font>
      <b/>
      <sz val="14"/>
      <color theme="1"/>
      <name val="Calibri"/>
      <family val="2"/>
    </font>
    <font>
      <i/>
      <sz val="12"/>
      <color rgb="FF0070C0"/>
      <name val="Calibri"/>
      <family val="2"/>
      <scheme val="minor"/>
    </font>
    <font>
      <i/>
      <sz val="11"/>
      <color rgb="FF0070C0"/>
      <name val="Calibri"/>
      <family val="2"/>
      <scheme val="minor"/>
    </font>
  </fonts>
  <fills count="1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rgb="FFFFC000"/>
        <bgColor indexed="64"/>
      </patternFill>
    </fill>
    <fill>
      <patternFill patternType="solid">
        <fgColor rgb="FFFFFF00"/>
        <bgColor indexed="64"/>
      </patternFill>
    </fill>
    <fill>
      <patternFill patternType="solid">
        <fgColor theme="4"/>
        <bgColor indexed="64"/>
      </patternFill>
    </fill>
    <fill>
      <patternFill patternType="solid">
        <fgColor theme="4" tint="-0.249977111117893"/>
        <bgColor indexed="64"/>
      </patternFill>
    </fill>
    <fill>
      <patternFill patternType="solid">
        <fgColor rgb="FF00B050"/>
        <bgColor indexed="64"/>
      </patternFill>
    </fill>
    <fill>
      <patternFill patternType="solid">
        <fgColor theme="5" tint="0.39997558519241921"/>
        <bgColor indexed="64"/>
      </patternFill>
    </fill>
    <fill>
      <patternFill patternType="lightGray"/>
    </fill>
    <fill>
      <patternFill patternType="solid">
        <fgColor rgb="FFC6EFCE"/>
      </patternFill>
    </fill>
    <fill>
      <patternFill patternType="lightGray">
        <bgColor theme="4" tint="-0.249977111117893"/>
      </patternFill>
    </fill>
  </fills>
  <borders count="9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style="thin">
        <color rgb="FFC00000"/>
      </left>
      <right/>
      <top style="thin">
        <color rgb="FFC00000"/>
      </top>
      <bottom/>
      <diagonal/>
    </border>
    <border>
      <left/>
      <right/>
      <top style="thin">
        <color rgb="FFC00000"/>
      </top>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thick">
        <color rgb="FFFF0000"/>
      </bottom>
      <diagonal/>
    </border>
    <border>
      <left style="thin">
        <color indexed="64"/>
      </left>
      <right style="medium">
        <color indexed="64"/>
      </right>
      <top style="thin">
        <color indexed="64"/>
      </top>
      <bottom style="thick">
        <color rgb="FFFF0000"/>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ck">
        <color theme="9"/>
      </top>
      <bottom/>
      <diagonal/>
    </border>
    <border>
      <left style="thick">
        <color theme="9"/>
      </left>
      <right/>
      <top/>
      <bottom/>
      <diagonal/>
    </border>
    <border>
      <left style="thick">
        <color theme="9"/>
      </left>
      <right/>
      <top/>
      <bottom style="thick">
        <color theme="9"/>
      </bottom>
      <diagonal/>
    </border>
    <border>
      <left/>
      <right/>
      <top/>
      <bottom style="thick">
        <color theme="9"/>
      </bottom>
      <diagonal/>
    </border>
    <border>
      <left/>
      <right style="thick">
        <color theme="9"/>
      </right>
      <top style="thick">
        <color theme="9"/>
      </top>
      <bottom/>
      <diagonal/>
    </border>
    <border>
      <left/>
      <right style="thick">
        <color theme="9"/>
      </right>
      <top/>
      <bottom/>
      <diagonal/>
    </border>
    <border>
      <left/>
      <right style="thick">
        <color theme="9"/>
      </right>
      <top/>
      <bottom style="thick">
        <color theme="9"/>
      </bottom>
      <diagonal/>
    </border>
    <border>
      <left style="thin">
        <color indexed="64"/>
      </left>
      <right/>
      <top style="medium">
        <color indexed="64"/>
      </top>
      <bottom/>
      <diagonal/>
    </border>
    <border>
      <left style="medium">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ck">
        <color theme="9"/>
      </right>
      <top/>
      <bottom/>
      <diagonal/>
    </border>
    <border>
      <left/>
      <right style="thick">
        <color theme="9"/>
      </right>
      <top style="thick">
        <color theme="9"/>
      </top>
      <bottom style="thick">
        <color theme="9"/>
      </bottom>
      <diagonal/>
    </border>
    <border>
      <left style="thick">
        <color theme="9"/>
      </left>
      <right/>
      <top style="thick">
        <color theme="9"/>
      </top>
      <bottom style="thick">
        <color theme="9"/>
      </bottom>
      <diagonal/>
    </border>
    <border>
      <left/>
      <right/>
      <top style="thick">
        <color theme="9"/>
      </top>
      <bottom style="thick">
        <color theme="9"/>
      </bottom>
      <diagonal/>
    </border>
    <border>
      <left style="medium">
        <color rgb="FF000000"/>
      </left>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xf numFmtId="0" fontId="30" fillId="16" borderId="0" applyNumberFormat="0" applyBorder="0" applyAlignment="0" applyProtection="0"/>
  </cellStyleXfs>
  <cellXfs count="481">
    <xf numFmtId="0" fontId="0" fillId="0" borderId="0" xfId="0"/>
    <xf numFmtId="0" fontId="3" fillId="0" borderId="0" xfId="3"/>
    <xf numFmtId="0" fontId="7" fillId="0" borderId="0" xfId="0" applyFont="1"/>
    <xf numFmtId="0" fontId="0" fillId="0" borderId="0" xfId="0" applyProtection="1">
      <protection locked="0"/>
    </xf>
    <xf numFmtId="0" fontId="0" fillId="0" borderId="0" xfId="0"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5" xfId="0" applyBorder="1" applyAlignment="1">
      <alignment horizontal="left" vertical="center"/>
    </xf>
    <xf numFmtId="0" fontId="0" fillId="0" borderId="7" xfId="0" applyBorder="1" applyAlignment="1">
      <alignment horizontal="left" vertical="center"/>
    </xf>
    <xf numFmtId="0" fontId="5" fillId="3" borderId="1" xfId="0" applyFont="1" applyFill="1" applyBorder="1" applyAlignment="1">
      <alignment vertical="center"/>
    </xf>
    <xf numFmtId="0" fontId="5" fillId="0" borderId="1" xfId="0" applyFont="1" applyBorder="1" applyAlignment="1" applyProtection="1">
      <alignment vertical="center"/>
      <protection locked="0"/>
    </xf>
    <xf numFmtId="0" fontId="5" fillId="0" borderId="8" xfId="0" applyFont="1" applyBorder="1" applyAlignment="1" applyProtection="1">
      <alignment vertical="center"/>
      <protection locked="0"/>
    </xf>
    <xf numFmtId="0" fontId="5" fillId="3" borderId="1" xfId="0" applyFont="1" applyFill="1" applyBorder="1" applyAlignment="1" applyProtection="1">
      <alignment vertical="center"/>
      <protection locked="0"/>
    </xf>
    <xf numFmtId="0" fontId="5" fillId="0" borderId="5" xfId="0" applyFont="1" applyFill="1" applyBorder="1"/>
    <xf numFmtId="165" fontId="0" fillId="0" borderId="6" xfId="0" applyNumberFormat="1" applyBorder="1"/>
    <xf numFmtId="2" fontId="0" fillId="7" borderId="1" xfId="0" applyNumberFormat="1" applyFill="1" applyBorder="1" applyProtection="1">
      <protection locked="0"/>
    </xf>
    <xf numFmtId="9" fontId="0" fillId="7" borderId="1" xfId="2" applyFont="1" applyFill="1" applyBorder="1" applyProtection="1">
      <protection locked="0"/>
    </xf>
    <xf numFmtId="0" fontId="9" fillId="0" borderId="1" xfId="0" applyFont="1" applyBorder="1"/>
    <xf numFmtId="0" fontId="16" fillId="0" borderId="0" xfId="0" applyFont="1"/>
    <xf numFmtId="0" fontId="0" fillId="0" borderId="0" xfId="0" applyBorder="1"/>
    <xf numFmtId="0" fontId="0" fillId="0" borderId="0" xfId="0" applyBorder="1" applyAlignment="1"/>
    <xf numFmtId="49" fontId="2" fillId="8" borderId="45" xfId="0" applyNumberFormat="1" applyFont="1" applyFill="1" applyBorder="1" applyAlignment="1" applyProtection="1">
      <alignment horizontal="center" vertical="center" wrapText="1"/>
      <protection locked="0"/>
    </xf>
    <xf numFmtId="0" fontId="0" fillId="0" borderId="45" xfId="0" applyBorder="1" applyAlignment="1"/>
    <xf numFmtId="0" fontId="0" fillId="0" borderId="45" xfId="0" applyBorder="1"/>
    <xf numFmtId="49" fontId="2" fillId="8" borderId="25" xfId="0" applyNumberFormat="1" applyFont="1" applyFill="1" applyBorder="1" applyAlignment="1" applyProtection="1">
      <alignment horizontal="center" vertical="center" wrapText="1"/>
      <protection locked="0"/>
    </xf>
    <xf numFmtId="0" fontId="0" fillId="0" borderId="25" xfId="0" applyBorder="1" applyAlignment="1"/>
    <xf numFmtId="0" fontId="0" fillId="0" borderId="25" xfId="0" applyBorder="1"/>
    <xf numFmtId="0" fontId="0" fillId="0" borderId="11" xfId="0" applyBorder="1"/>
    <xf numFmtId="0" fontId="0" fillId="0" borderId="42" xfId="0" applyBorder="1"/>
    <xf numFmtId="0" fontId="0" fillId="0" borderId="24" xfId="0" applyBorder="1"/>
    <xf numFmtId="0" fontId="0" fillId="0" borderId="0" xfId="0"/>
    <xf numFmtId="0" fontId="0" fillId="0" borderId="1" xfId="0" applyBorder="1"/>
    <xf numFmtId="0" fontId="0" fillId="0" borderId="2" xfId="0" applyBorder="1"/>
    <xf numFmtId="0" fontId="0" fillId="0" borderId="3" xfId="0" applyBorder="1"/>
    <xf numFmtId="0" fontId="0" fillId="0" borderId="5" xfId="0" applyBorder="1"/>
    <xf numFmtId="0" fontId="0" fillId="0" borderId="7" xfId="0" applyBorder="1"/>
    <xf numFmtId="0" fontId="0" fillId="0" borderId="8" xfId="0" applyBorder="1"/>
    <xf numFmtId="0" fontId="0" fillId="0" borderId="3" xfId="0" applyBorder="1" applyAlignment="1">
      <alignment wrapText="1"/>
    </xf>
    <xf numFmtId="0" fontId="0" fillId="0" borderId="50" xfId="0" applyBorder="1"/>
    <xf numFmtId="0" fontId="0" fillId="0" borderId="13" xfId="0" applyBorder="1"/>
    <xf numFmtId="0" fontId="0" fillId="0" borderId="14" xfId="0" applyBorder="1"/>
    <xf numFmtId="1" fontId="0" fillId="7" borderId="1" xfId="0" applyNumberFormat="1" applyFill="1" applyBorder="1" applyProtection="1">
      <protection locked="0"/>
    </xf>
    <xf numFmtId="49" fontId="0" fillId="0" borderId="1" xfId="0" applyNumberFormat="1" applyBorder="1" applyAlignment="1" applyProtection="1">
      <alignment vertical="top"/>
      <protection locked="0"/>
    </xf>
    <xf numFmtId="49" fontId="0" fillId="0" borderId="0" xfId="0" applyNumberFormat="1" applyBorder="1" applyAlignment="1" applyProtection="1">
      <alignment vertical="top" wrapText="1"/>
      <protection locked="0"/>
    </xf>
    <xf numFmtId="49" fontId="0" fillId="0" borderId="0" xfId="0" applyNumberFormat="1" applyBorder="1" applyAlignment="1" applyProtection="1">
      <alignment vertical="top"/>
      <protection locked="0"/>
    </xf>
    <xf numFmtId="49" fontId="0" fillId="0" borderId="25" xfId="0" applyNumberFormat="1" applyBorder="1" applyAlignment="1" applyProtection="1">
      <alignment vertical="top"/>
      <protection locked="0"/>
    </xf>
    <xf numFmtId="49" fontId="0" fillId="0" borderId="1" xfId="0" applyNumberFormat="1" applyFill="1" applyBorder="1" applyAlignment="1" applyProtection="1">
      <alignment vertical="top"/>
      <protection locked="0"/>
    </xf>
    <xf numFmtId="49" fontId="0" fillId="0" borderId="1" xfId="0" applyNumberFormat="1" applyBorder="1"/>
    <xf numFmtId="0" fontId="20" fillId="0" borderId="0" xfId="0" applyFont="1" applyFill="1" applyBorder="1" applyAlignment="1">
      <alignment vertical="center" wrapText="1"/>
    </xf>
    <xf numFmtId="0" fontId="4" fillId="5" borderId="0" xfId="0" applyFont="1" applyFill="1" applyBorder="1" applyAlignment="1">
      <alignment horizontal="center"/>
    </xf>
    <xf numFmtId="0" fontId="0" fillId="0" borderId="5" xfId="0" applyBorder="1" applyAlignment="1">
      <alignment horizontal="left" vertical="center" wrapText="1" indent="2"/>
    </xf>
    <xf numFmtId="166" fontId="0" fillId="7" borderId="1" xfId="1" applyNumberFormat="1" applyFont="1" applyFill="1" applyBorder="1" applyProtection="1">
      <protection locked="0"/>
    </xf>
    <xf numFmtId="0" fontId="0" fillId="0" borderId="5" xfId="0" applyBorder="1" applyAlignment="1">
      <alignment horizontal="left" vertical="center" indent="2"/>
    </xf>
    <xf numFmtId="0" fontId="0" fillId="7" borderId="1" xfId="0" applyFill="1" applyBorder="1" applyProtection="1">
      <protection locked="0"/>
    </xf>
    <xf numFmtId="9" fontId="0" fillId="3" borderId="1" xfId="2" applyFont="1" applyFill="1" applyBorder="1" applyProtection="1">
      <protection locked="0"/>
    </xf>
    <xf numFmtId="9" fontId="0" fillId="3" borderId="0" xfId="2" applyFont="1" applyFill="1" applyBorder="1" applyProtection="1">
      <protection locked="0"/>
    </xf>
    <xf numFmtId="0" fontId="2" fillId="0" borderId="32" xfId="0" applyFont="1" applyBorder="1" applyAlignment="1">
      <alignment vertical="top"/>
    </xf>
    <xf numFmtId="0" fontId="2" fillId="0" borderId="34" xfId="0" applyFont="1" applyBorder="1" applyAlignment="1">
      <alignment vertical="top"/>
    </xf>
    <xf numFmtId="0" fontId="0" fillId="0" borderId="1" xfId="0" applyBorder="1" applyAlignment="1">
      <alignment vertical="center"/>
    </xf>
    <xf numFmtId="0" fontId="0" fillId="0" borderId="34" xfId="0" applyBorder="1"/>
    <xf numFmtId="0" fontId="23" fillId="0" borderId="34" xfId="0" applyFont="1" applyBorder="1" applyAlignment="1">
      <alignment vertical="center" wrapText="1"/>
    </xf>
    <xf numFmtId="0" fontId="23" fillId="0" borderId="32" xfId="0" applyFont="1" applyBorder="1" applyAlignment="1">
      <alignment horizontal="center" vertical="center" wrapText="1"/>
    </xf>
    <xf numFmtId="0" fontId="2" fillId="0" borderId="25" xfId="0" applyFont="1" applyBorder="1" applyAlignment="1">
      <alignment horizontal="left" vertical="top" wrapText="1"/>
    </xf>
    <xf numFmtId="0" fontId="0" fillId="0" borderId="23" xfId="0" applyBorder="1"/>
    <xf numFmtId="0" fontId="0" fillId="0" borderId="28" xfId="0" applyBorder="1"/>
    <xf numFmtId="0" fontId="2" fillId="4" borderId="29" xfId="0" applyFont="1" applyFill="1" applyBorder="1" applyAlignment="1">
      <alignment horizontal="left" vertical="top" wrapText="1"/>
    </xf>
    <xf numFmtId="0" fontId="2" fillId="4" borderId="32" xfId="0" applyFont="1" applyFill="1" applyBorder="1" applyAlignment="1">
      <alignment horizontal="left" vertical="top" wrapText="1"/>
    </xf>
    <xf numFmtId="0" fontId="2" fillId="0" borderId="34" xfId="0" applyFont="1" applyBorder="1" applyAlignment="1">
      <alignment vertical="top" wrapText="1"/>
    </xf>
    <xf numFmtId="0" fontId="2" fillId="0" borderId="23" xfId="0" applyFont="1" applyBorder="1" applyAlignment="1">
      <alignment vertical="top" wrapText="1"/>
    </xf>
    <xf numFmtId="0" fontId="2" fillId="4" borderId="32" xfId="0" applyFont="1" applyFill="1" applyBorder="1" applyAlignment="1">
      <alignment vertical="top" wrapText="1"/>
    </xf>
    <xf numFmtId="0" fontId="2" fillId="4" borderId="29" xfId="0" applyFont="1" applyFill="1" applyBorder="1" applyAlignment="1">
      <alignment vertical="top" wrapText="1"/>
    </xf>
    <xf numFmtId="0" fontId="2" fillId="0" borderId="25" xfId="0" applyFont="1" applyBorder="1" applyAlignment="1">
      <alignment vertical="top" wrapText="1"/>
    </xf>
    <xf numFmtId="0" fontId="2" fillId="4" borderId="30" xfId="0" applyFont="1" applyFill="1" applyBorder="1" applyAlignment="1">
      <alignment vertical="top" wrapText="1"/>
    </xf>
    <xf numFmtId="0" fontId="2" fillId="4" borderId="30" xfId="0" applyFont="1" applyFill="1" applyBorder="1" applyAlignment="1">
      <alignment horizontal="left" vertical="top" wrapText="1"/>
    </xf>
    <xf numFmtId="0" fontId="2" fillId="0" borderId="23" xfId="0" applyFont="1" applyBorder="1" applyAlignment="1">
      <alignment horizontal="left" vertical="top" wrapText="1"/>
    </xf>
    <xf numFmtId="0" fontId="0" fillId="4" borderId="30" xfId="0" applyFill="1" applyBorder="1" applyAlignment="1">
      <alignment horizontal="left" vertical="top" wrapText="1" indent="5"/>
    </xf>
    <xf numFmtId="0" fontId="0" fillId="4" borderId="31" xfId="0" applyFill="1" applyBorder="1" applyAlignment="1">
      <alignment horizontal="left" vertical="top" wrapText="1" indent="5"/>
    </xf>
    <xf numFmtId="0" fontId="4" fillId="7" borderId="1" xfId="0" applyFont="1" applyFill="1" applyBorder="1"/>
    <xf numFmtId="0" fontId="4" fillId="7" borderId="1" xfId="0" applyFont="1" applyFill="1" applyBorder="1" applyAlignment="1">
      <alignment wrapText="1"/>
    </xf>
    <xf numFmtId="0" fontId="2" fillId="2" borderId="23" xfId="0" applyFont="1" applyFill="1" applyBorder="1" applyAlignment="1">
      <alignment horizontal="left" vertical="top" wrapText="1"/>
    </xf>
    <xf numFmtId="0" fontId="0" fillId="4" borderId="23" xfId="0" applyFill="1" applyBorder="1"/>
    <xf numFmtId="0" fontId="0" fillId="0" borderId="0" xfId="0" applyAlignment="1">
      <alignment horizontal="center"/>
    </xf>
    <xf numFmtId="49" fontId="2" fillId="0" borderId="1" xfId="0" applyNumberFormat="1" applyFont="1" applyBorder="1" applyAlignment="1" applyProtection="1">
      <alignment vertical="top" wrapText="1"/>
      <protection locked="0"/>
    </xf>
    <xf numFmtId="165" fontId="14" fillId="7" borderId="1" xfId="0" applyNumberFormat="1" applyFont="1" applyFill="1" applyBorder="1" applyProtection="1">
      <protection locked="0"/>
    </xf>
    <xf numFmtId="0" fontId="4" fillId="5" borderId="45" xfId="0" applyFont="1" applyFill="1" applyBorder="1" applyAlignment="1">
      <alignment horizontal="center" vertical="center"/>
    </xf>
    <xf numFmtId="2" fontId="25" fillId="11" borderId="3" xfId="0" applyNumberFormat="1" applyFont="1" applyFill="1" applyBorder="1"/>
    <xf numFmtId="2" fontId="25" fillId="11" borderId="3" xfId="0" applyNumberFormat="1" applyFont="1" applyFill="1" applyBorder="1" applyAlignment="1">
      <alignment vertical="center"/>
    </xf>
    <xf numFmtId="165" fontId="25" fillId="11" borderId="4" xfId="0" applyNumberFormat="1" applyFont="1" applyFill="1" applyBorder="1" applyAlignment="1">
      <alignment vertical="center"/>
    </xf>
    <xf numFmtId="166" fontId="0" fillId="0" borderId="6" xfId="1" applyNumberFormat="1" applyFont="1" applyFill="1" applyBorder="1"/>
    <xf numFmtId="2" fontId="0" fillId="0" borderId="11" xfId="0" applyNumberFormat="1" applyFill="1" applyBorder="1" applyProtection="1">
      <protection locked="0"/>
    </xf>
    <xf numFmtId="2" fontId="0" fillId="0" borderId="61" xfId="0" applyNumberFormat="1" applyFill="1" applyBorder="1" applyProtection="1">
      <protection locked="0"/>
    </xf>
    <xf numFmtId="166" fontId="0" fillId="0" borderId="9" xfId="1" applyNumberFormat="1" applyFont="1" applyFill="1" applyBorder="1"/>
    <xf numFmtId="2" fontId="25" fillId="12" borderId="1" xfId="0" applyNumberFormat="1" applyFont="1" applyFill="1" applyBorder="1" applyProtection="1">
      <protection locked="0"/>
    </xf>
    <xf numFmtId="165" fontId="25" fillId="12" borderId="1" xfId="0" applyNumberFormat="1" applyFont="1" applyFill="1" applyBorder="1" applyProtection="1">
      <protection locked="0"/>
    </xf>
    <xf numFmtId="165" fontId="0" fillId="0" borderId="0" xfId="0" applyNumberFormat="1"/>
    <xf numFmtId="0" fontId="6" fillId="0" borderId="0" xfId="0" applyFont="1" applyBorder="1" applyAlignment="1">
      <alignment horizontal="center" vertical="center" wrapText="1"/>
    </xf>
    <xf numFmtId="1" fontId="6" fillId="0" borderId="0" xfId="0" applyNumberFormat="1" applyFont="1" applyFill="1" applyBorder="1" applyAlignment="1">
      <alignment horizontal="center" vertical="center"/>
    </xf>
    <xf numFmtId="0" fontId="4" fillId="5" borderId="13" xfId="0" applyFont="1" applyFill="1" applyBorder="1" applyAlignment="1">
      <alignment horizontal="center" vertical="center" wrapText="1"/>
    </xf>
    <xf numFmtId="0" fontId="4" fillId="5" borderId="14" xfId="0" applyFont="1" applyFill="1" applyBorder="1" applyAlignment="1">
      <alignment horizontal="center" vertical="center"/>
    </xf>
    <xf numFmtId="0" fontId="4" fillId="5" borderId="15" xfId="0" applyFont="1" applyFill="1" applyBorder="1" applyAlignment="1">
      <alignment horizontal="center" vertical="center"/>
    </xf>
    <xf numFmtId="0" fontId="5" fillId="5" borderId="1" xfId="0" applyFont="1" applyFill="1" applyBorder="1" applyAlignment="1">
      <alignment vertical="center"/>
    </xf>
    <xf numFmtId="165" fontId="5" fillId="5" borderId="65" xfId="0" applyNumberFormat="1" applyFont="1" applyFill="1" applyBorder="1" applyAlignment="1">
      <alignment horizontal="center"/>
    </xf>
    <xf numFmtId="167" fontId="0" fillId="0" borderId="0" xfId="0" applyNumberFormat="1" applyAlignment="1">
      <alignment horizontal="center"/>
    </xf>
    <xf numFmtId="0" fontId="5" fillId="5" borderId="64" xfId="0" applyFont="1" applyFill="1" applyBorder="1" applyAlignment="1">
      <alignment vertical="center"/>
    </xf>
    <xf numFmtId="165" fontId="14" fillId="0" borderId="3" xfId="0" applyNumberFormat="1" applyFont="1" applyBorder="1" applyAlignment="1">
      <alignment horizontal="center" vertical="center"/>
    </xf>
    <xf numFmtId="165" fontId="0" fillId="0" borderId="4" xfId="0" applyNumberFormat="1" applyBorder="1"/>
    <xf numFmtId="0" fontId="5" fillId="5" borderId="65" xfId="0" applyFont="1" applyFill="1" applyBorder="1" applyAlignment="1">
      <alignment vertical="center"/>
    </xf>
    <xf numFmtId="165" fontId="14" fillId="0" borderId="1" xfId="0" applyNumberFormat="1" applyFont="1" applyBorder="1" applyAlignment="1">
      <alignment horizontal="center"/>
    </xf>
    <xf numFmtId="0" fontId="4" fillId="5" borderId="66" xfId="0" applyFont="1" applyFill="1" applyBorder="1" applyAlignment="1">
      <alignment vertical="center"/>
    </xf>
    <xf numFmtId="0" fontId="4" fillId="5" borderId="36" xfId="0" applyFont="1" applyFill="1" applyBorder="1" applyAlignment="1">
      <alignment vertical="center"/>
    </xf>
    <xf numFmtId="0" fontId="4" fillId="5" borderId="8" xfId="0" applyFont="1" applyFill="1" applyBorder="1" applyAlignment="1">
      <alignment vertical="center"/>
    </xf>
    <xf numFmtId="168" fontId="4" fillId="5" borderId="9" xfId="0" applyNumberFormat="1" applyFont="1" applyFill="1" applyBorder="1" applyAlignment="1">
      <alignment vertical="center"/>
    </xf>
    <xf numFmtId="168" fontId="4" fillId="5" borderId="67" xfId="0" applyNumberFormat="1" applyFont="1" applyFill="1" applyBorder="1" applyAlignment="1">
      <alignment vertical="center"/>
    </xf>
    <xf numFmtId="165" fontId="0" fillId="0" borderId="0" xfId="0" applyNumberFormat="1" applyFill="1"/>
    <xf numFmtId="0" fontId="0" fillId="0" borderId="0" xfId="0" applyNumberFormat="1"/>
    <xf numFmtId="0" fontId="4" fillId="5" borderId="45" xfId="0" applyFont="1" applyFill="1" applyBorder="1" applyAlignment="1">
      <alignment horizontal="center" vertical="center" wrapText="1"/>
    </xf>
    <xf numFmtId="0" fontId="0" fillId="0" borderId="0" xfId="0" applyBorder="1" applyAlignment="1">
      <alignment horizontal="center" vertical="top" wrapText="1"/>
    </xf>
    <xf numFmtId="2" fontId="0" fillId="0" borderId="40" xfId="0" applyNumberFormat="1" applyFill="1" applyBorder="1" applyProtection="1">
      <protection locked="0"/>
    </xf>
    <xf numFmtId="2" fontId="0" fillId="0" borderId="26" xfId="0" applyNumberFormat="1" applyFill="1" applyBorder="1" applyProtection="1">
      <protection locked="0"/>
    </xf>
    <xf numFmtId="0" fontId="29" fillId="5" borderId="45" xfId="0" applyFont="1" applyFill="1" applyBorder="1" applyAlignment="1">
      <alignment horizontal="center" vertical="center" wrapText="1"/>
    </xf>
    <xf numFmtId="0" fontId="10" fillId="0" borderId="0" xfId="0" applyFont="1" applyFill="1" applyBorder="1" applyAlignment="1">
      <alignment vertical="top" wrapText="1"/>
    </xf>
    <xf numFmtId="0" fontId="0" fillId="2" borderId="21" xfId="0" applyFill="1" applyBorder="1" applyAlignment="1">
      <alignment horizontal="left" vertical="center" wrapText="1" indent="2"/>
    </xf>
    <xf numFmtId="0" fontId="0" fillId="2" borderId="21" xfId="0" applyFill="1" applyBorder="1" applyAlignment="1">
      <alignment horizontal="left" vertical="center" indent="2"/>
    </xf>
    <xf numFmtId="0" fontId="25" fillId="11" borderId="48" xfId="0" applyFont="1" applyFill="1" applyBorder="1"/>
    <xf numFmtId="2" fontId="25" fillId="11" borderId="1" xfId="0" applyNumberFormat="1" applyFont="1" applyFill="1" applyBorder="1"/>
    <xf numFmtId="2" fontId="25" fillId="11" borderId="1" xfId="0" applyNumberFormat="1" applyFont="1" applyFill="1" applyBorder="1" applyAlignment="1">
      <alignment vertical="center"/>
    </xf>
    <xf numFmtId="165" fontId="25" fillId="11" borderId="6" xfId="0" applyNumberFormat="1" applyFont="1" applyFill="1" applyBorder="1" applyAlignment="1">
      <alignment vertical="center"/>
    </xf>
    <xf numFmtId="2" fontId="0" fillId="15" borderId="1" xfId="0" applyNumberFormat="1" applyFill="1" applyBorder="1" applyProtection="1">
      <protection locked="0"/>
    </xf>
    <xf numFmtId="0" fontId="10" fillId="0" borderId="0" xfId="0" applyFont="1" applyFill="1" applyBorder="1" applyAlignment="1">
      <alignment horizontal="left" wrapText="1"/>
    </xf>
    <xf numFmtId="0" fontId="5" fillId="0" borderId="7" xfId="0" applyFont="1" applyFill="1" applyBorder="1"/>
    <xf numFmtId="165" fontId="14" fillId="7" borderId="8" xfId="0" applyNumberFormat="1" applyFont="1" applyFill="1" applyBorder="1" applyProtection="1">
      <protection locked="0"/>
    </xf>
    <xf numFmtId="0" fontId="4" fillId="0" borderId="0" xfId="0" applyFont="1" applyFill="1" applyBorder="1" applyAlignment="1">
      <alignment horizontal="center"/>
    </xf>
    <xf numFmtId="0" fontId="0" fillId="0" borderId="32" xfId="0" applyBorder="1"/>
    <xf numFmtId="0" fontId="0" fillId="0" borderId="33" xfId="0" applyBorder="1"/>
    <xf numFmtId="169" fontId="0" fillId="0" borderId="33" xfId="0" applyNumberFormat="1" applyBorder="1"/>
    <xf numFmtId="169" fontId="0" fillId="0" borderId="34" xfId="0" applyNumberFormat="1" applyBorder="1"/>
    <xf numFmtId="0" fontId="25" fillId="11" borderId="71" xfId="0" applyFont="1" applyFill="1" applyBorder="1"/>
    <xf numFmtId="0" fontId="0" fillId="0" borderId="21" xfId="0" applyBorder="1" applyAlignment="1">
      <alignment horizontal="left" vertical="center"/>
    </xf>
    <xf numFmtId="0" fontId="0" fillId="0" borderId="36" xfId="0" applyBorder="1" applyAlignment="1">
      <alignment horizontal="left" vertical="center"/>
    </xf>
    <xf numFmtId="0" fontId="26" fillId="12" borderId="21" xfId="0" applyFont="1" applyFill="1" applyBorder="1" applyAlignment="1">
      <alignment horizontal="left" vertical="center"/>
    </xf>
    <xf numFmtId="0" fontId="26" fillId="12" borderId="21" xfId="0" applyFont="1" applyFill="1" applyBorder="1" applyAlignment="1">
      <alignment horizontal="left" vertical="center" wrapText="1"/>
    </xf>
    <xf numFmtId="0" fontId="25" fillId="12" borderId="36" xfId="0" applyFont="1" applyFill="1" applyBorder="1" applyAlignment="1">
      <alignment vertical="center" wrapText="1"/>
    </xf>
    <xf numFmtId="0" fontId="5" fillId="3" borderId="19" xfId="0" applyFont="1" applyFill="1" applyBorder="1" applyAlignment="1" applyProtection="1">
      <alignment horizontal="center" vertical="center"/>
      <protection locked="0"/>
    </xf>
    <xf numFmtId="1" fontId="26" fillId="17" borderId="1" xfId="0" applyNumberFormat="1" applyFont="1" applyFill="1" applyBorder="1" applyProtection="1">
      <protection locked="0"/>
    </xf>
    <xf numFmtId="0" fontId="2" fillId="0" borderId="0" xfId="0" applyFont="1" applyAlignment="1">
      <alignment horizontal="center"/>
    </xf>
    <xf numFmtId="1" fontId="0" fillId="0" borderId="34" xfId="0" applyNumberFormat="1" applyBorder="1" applyAlignment="1">
      <alignment horizontal="center"/>
    </xf>
    <xf numFmtId="0" fontId="9" fillId="0" borderId="0" xfId="0" applyFont="1" applyAlignment="1">
      <alignment vertical="center"/>
    </xf>
    <xf numFmtId="0" fontId="10" fillId="0" borderId="0" xfId="0" applyFont="1" applyAlignment="1">
      <alignment vertical="center"/>
    </xf>
    <xf numFmtId="0" fontId="5" fillId="5" borderId="50" xfId="0" applyFont="1" applyFill="1" applyBorder="1" applyAlignment="1">
      <alignment vertical="center"/>
    </xf>
    <xf numFmtId="165" fontId="5" fillId="5" borderId="83" xfId="0" applyNumberFormat="1" applyFont="1" applyFill="1" applyBorder="1" applyAlignment="1">
      <alignment horizontal="center"/>
    </xf>
    <xf numFmtId="0" fontId="4" fillId="5" borderId="45" xfId="0" applyFont="1" applyFill="1" applyBorder="1" applyAlignment="1">
      <alignment vertical="center"/>
    </xf>
    <xf numFmtId="165" fontId="5" fillId="5" borderId="69" xfId="0" applyNumberFormat="1" applyFont="1" applyFill="1" applyBorder="1" applyAlignment="1">
      <alignment horizontal="center"/>
    </xf>
    <xf numFmtId="0" fontId="4" fillId="13" borderId="13" xfId="0" applyFont="1" applyFill="1" applyBorder="1" applyAlignment="1">
      <alignment vertical="center"/>
    </xf>
    <xf numFmtId="165" fontId="4" fillId="13" borderId="74" xfId="0" applyNumberFormat="1" applyFont="1" applyFill="1" applyBorder="1" applyAlignment="1">
      <alignment horizontal="center"/>
    </xf>
    <xf numFmtId="0" fontId="4" fillId="13" borderId="45" xfId="0" applyFont="1" applyFill="1" applyBorder="1"/>
    <xf numFmtId="165" fontId="5" fillId="13" borderId="69" xfId="0" applyNumberFormat="1" applyFont="1" applyFill="1" applyBorder="1" applyAlignment="1">
      <alignment horizontal="center"/>
    </xf>
    <xf numFmtId="165" fontId="0" fillId="14" borderId="70" xfId="0" applyNumberFormat="1" applyFill="1" applyBorder="1" applyAlignment="1">
      <alignment horizontal="center" vertical="center"/>
    </xf>
    <xf numFmtId="0" fontId="4" fillId="14" borderId="13" xfId="0" applyFont="1" applyFill="1" applyBorder="1" applyAlignment="1">
      <alignment vertical="center"/>
    </xf>
    <xf numFmtId="165" fontId="0" fillId="14" borderId="74" xfId="0" applyNumberFormat="1" applyFill="1" applyBorder="1" applyAlignment="1">
      <alignment horizontal="center" vertical="center"/>
    </xf>
    <xf numFmtId="0" fontId="5" fillId="5" borderId="3" xfId="0" applyFont="1" applyFill="1" applyBorder="1" applyAlignment="1">
      <alignment vertical="center"/>
    </xf>
    <xf numFmtId="165" fontId="5" fillId="5" borderId="64" xfId="0" applyNumberFormat="1" applyFont="1" applyFill="1" applyBorder="1" applyAlignment="1">
      <alignment horizontal="center"/>
    </xf>
    <xf numFmtId="0" fontId="4" fillId="14" borderId="61" xfId="0" applyFont="1" applyFill="1" applyBorder="1" applyAlignment="1">
      <alignment vertical="center"/>
    </xf>
    <xf numFmtId="0" fontId="4" fillId="11" borderId="13" xfId="0" applyFont="1" applyFill="1" applyBorder="1" applyAlignment="1">
      <alignment vertical="center"/>
    </xf>
    <xf numFmtId="165" fontId="4" fillId="11" borderId="74" xfId="0" applyNumberFormat="1" applyFont="1" applyFill="1" applyBorder="1" applyAlignment="1">
      <alignment horizontal="center"/>
    </xf>
    <xf numFmtId="0" fontId="4" fillId="0" borderId="24" xfId="0" applyFont="1" applyFill="1" applyBorder="1" applyAlignment="1">
      <alignment horizontal="center"/>
    </xf>
    <xf numFmtId="0" fontId="33" fillId="0" borderId="0" xfId="0" applyFont="1"/>
    <xf numFmtId="0" fontId="0" fillId="0" borderId="80" xfId="0" applyBorder="1"/>
    <xf numFmtId="0" fontId="0" fillId="0" borderId="80" xfId="0" applyBorder="1" applyAlignment="1">
      <alignment vertical="top" wrapText="1"/>
    </xf>
    <xf numFmtId="0" fontId="0" fillId="0" borderId="80" xfId="0" applyBorder="1" applyAlignment="1">
      <alignment horizontal="left" vertical="top" wrapText="1"/>
    </xf>
    <xf numFmtId="0" fontId="10" fillId="0" borderId="85" xfId="0" applyFont="1" applyFill="1" applyBorder="1" applyAlignment="1">
      <alignment vertical="top" wrapText="1"/>
    </xf>
    <xf numFmtId="0" fontId="10" fillId="0" borderId="78" xfId="0" applyFont="1" applyFill="1" applyBorder="1" applyAlignment="1">
      <alignment vertical="top" wrapText="1"/>
    </xf>
    <xf numFmtId="0" fontId="0" fillId="0" borderId="78" xfId="0" applyBorder="1"/>
    <xf numFmtId="2" fontId="0" fillId="0" borderId="16" xfId="0" applyNumberFormat="1" applyBorder="1"/>
    <xf numFmtId="2" fontId="0" fillId="0" borderId="4" xfId="0" applyNumberFormat="1" applyBorder="1"/>
    <xf numFmtId="2" fontId="0" fillId="0" borderId="19" xfId="2" applyNumberFormat="1" applyFont="1" applyBorder="1"/>
    <xf numFmtId="2" fontId="0" fillId="0" borderId="6" xfId="0" applyNumberFormat="1" applyBorder="1"/>
    <xf numFmtId="2" fontId="0" fillId="0" borderId="37" xfId="2" applyNumberFormat="1" applyFont="1" applyBorder="1"/>
    <xf numFmtId="2" fontId="0" fillId="0" borderId="14" xfId="0" applyNumberFormat="1" applyBorder="1"/>
    <xf numFmtId="2" fontId="0" fillId="0" borderId="35" xfId="2" applyNumberFormat="1" applyFont="1" applyBorder="1"/>
    <xf numFmtId="2" fontId="0" fillId="0" borderId="9" xfId="0" applyNumberFormat="1" applyBorder="1"/>
    <xf numFmtId="2" fontId="0" fillId="0" borderId="40" xfId="2" applyNumberFormat="1" applyFont="1" applyBorder="1"/>
    <xf numFmtId="2" fontId="0" fillId="0" borderId="12" xfId="0" applyNumberFormat="1" applyBorder="1"/>
    <xf numFmtId="2" fontId="9" fillId="0" borderId="50" xfId="2" applyNumberFormat="1" applyFont="1" applyBorder="1"/>
    <xf numFmtId="2" fontId="0" fillId="0" borderId="1" xfId="2" applyNumberFormat="1" applyFont="1" applyBorder="1"/>
    <xf numFmtId="0" fontId="5" fillId="0" borderId="0" xfId="0" applyFont="1"/>
    <xf numFmtId="0" fontId="0" fillId="0" borderId="0" xfId="0" applyFont="1"/>
    <xf numFmtId="0" fontId="35" fillId="0" borderId="10" xfId="0" applyFont="1" applyBorder="1" applyAlignment="1" applyProtection="1">
      <alignment vertical="center" wrapText="1"/>
      <protection locked="0"/>
    </xf>
    <xf numFmtId="0" fontId="35" fillId="0" borderId="11" xfId="0" applyFont="1" applyBorder="1" applyAlignment="1" applyProtection="1">
      <alignment vertical="center" wrapText="1"/>
      <protection locked="0"/>
    </xf>
    <xf numFmtId="0" fontId="36" fillId="0" borderId="11" xfId="0" applyFont="1" applyBorder="1" applyAlignment="1" applyProtection="1">
      <alignment vertical="center" wrapText="1"/>
      <protection locked="0"/>
    </xf>
    <xf numFmtId="0" fontId="36" fillId="0" borderId="12" xfId="0" applyFont="1" applyBorder="1" applyAlignment="1" applyProtection="1">
      <alignment vertical="center" wrapText="1"/>
      <protection locked="0"/>
    </xf>
    <xf numFmtId="0" fontId="35" fillId="0" borderId="91" xfId="0" applyFont="1" applyBorder="1" applyAlignment="1" applyProtection="1">
      <alignment vertical="center" wrapText="1"/>
      <protection locked="0"/>
    </xf>
    <xf numFmtId="0" fontId="36" fillId="0" borderId="48" xfId="0" applyFont="1" applyBorder="1" applyAlignment="1" applyProtection="1">
      <alignment vertical="center" wrapText="1"/>
      <protection locked="0"/>
    </xf>
    <xf numFmtId="0" fontId="0" fillId="0" borderId="12" xfId="0" applyFont="1" applyBorder="1"/>
    <xf numFmtId="0" fontId="35" fillId="0" borderId="5" xfId="0" applyFont="1" applyBorder="1" applyAlignment="1" applyProtection="1">
      <alignment vertical="center" wrapText="1"/>
      <protection locked="0"/>
    </xf>
    <xf numFmtId="0" fontId="36" fillId="0" borderId="1" xfId="0" applyFont="1" applyBorder="1" applyAlignment="1" applyProtection="1">
      <alignment vertical="center" wrapText="1"/>
      <protection locked="0"/>
    </xf>
    <xf numFmtId="0" fontId="36" fillId="0" borderId="6" xfId="0" applyFont="1" applyBorder="1" applyAlignment="1" applyProtection="1">
      <alignment vertical="center" wrapText="1"/>
      <protection locked="0"/>
    </xf>
    <xf numFmtId="0" fontId="36" fillId="0" borderId="65" xfId="0" applyFont="1" applyBorder="1" applyAlignment="1" applyProtection="1">
      <alignment vertical="center" wrapText="1"/>
      <protection locked="0"/>
    </xf>
    <xf numFmtId="0" fontId="36" fillId="0" borderId="21" xfId="0" applyFont="1" applyBorder="1" applyAlignment="1" applyProtection="1">
      <alignment vertical="center" wrapText="1"/>
      <protection locked="0"/>
    </xf>
    <xf numFmtId="0" fontId="0" fillId="0" borderId="6" xfId="0" applyFont="1" applyBorder="1"/>
    <xf numFmtId="0" fontId="36" fillId="0" borderId="5" xfId="0" applyFont="1" applyBorder="1" applyAlignment="1" applyProtection="1">
      <alignment vertical="center" wrapText="1"/>
      <protection locked="0"/>
    </xf>
    <xf numFmtId="0" fontId="0" fillId="0" borderId="65" xfId="0" applyFont="1" applyBorder="1" applyAlignment="1" applyProtection="1">
      <alignment horizontal="center"/>
      <protection locked="0"/>
    </xf>
    <xf numFmtId="0" fontId="0" fillId="0" borderId="21" xfId="0" applyFont="1" applyBorder="1" applyProtection="1">
      <protection locked="0"/>
    </xf>
    <xf numFmtId="0" fontId="0" fillId="0" borderId="1" xfId="0" applyFont="1" applyBorder="1" applyProtection="1">
      <protection locked="0"/>
    </xf>
    <xf numFmtId="0" fontId="14" fillId="0" borderId="65" xfId="0" applyFont="1" applyBorder="1" applyAlignment="1" applyProtection="1">
      <alignment horizontal="center"/>
      <protection locked="0"/>
    </xf>
    <xf numFmtId="0" fontId="36" fillId="0" borderId="7" xfId="0" applyFont="1" applyBorder="1" applyAlignment="1" applyProtection="1">
      <alignment vertical="center" wrapText="1"/>
      <protection locked="0"/>
    </xf>
    <xf numFmtId="0" fontId="36" fillId="0" borderId="8" xfId="0" applyFont="1" applyBorder="1" applyAlignment="1" applyProtection="1">
      <alignment vertical="center" wrapText="1"/>
      <protection locked="0"/>
    </xf>
    <xf numFmtId="0" fontId="36" fillId="0" borderId="9" xfId="0" applyFont="1" applyBorder="1" applyAlignment="1" applyProtection="1">
      <alignment vertical="center" wrapText="1"/>
      <protection locked="0"/>
    </xf>
    <xf numFmtId="0" fontId="0" fillId="0" borderId="70" xfId="0" applyFont="1" applyBorder="1"/>
    <xf numFmtId="0" fontId="0" fillId="0" borderId="66" xfId="0" applyFont="1" applyBorder="1" applyAlignment="1" applyProtection="1">
      <alignment horizontal="center"/>
      <protection locked="0"/>
    </xf>
    <xf numFmtId="0" fontId="0" fillId="0" borderId="36" xfId="0" applyFont="1" applyBorder="1" applyProtection="1">
      <protection locked="0"/>
    </xf>
    <xf numFmtId="0" fontId="0" fillId="0" borderId="8" xfId="0" applyFont="1" applyBorder="1" applyProtection="1">
      <protection locked="0"/>
    </xf>
    <xf numFmtId="0" fontId="0" fillId="0" borderId="9" xfId="0" applyFont="1" applyBorder="1"/>
    <xf numFmtId="0" fontId="35" fillId="0" borderId="61" xfId="0" applyFont="1" applyBorder="1" applyAlignment="1" applyProtection="1">
      <alignment vertical="center" wrapText="1"/>
      <protection locked="0"/>
    </xf>
    <xf numFmtId="0" fontId="35" fillId="5" borderId="74" xfId="0" applyFont="1" applyFill="1" applyBorder="1" applyAlignment="1">
      <alignment horizontal="left" vertical="center" wrapText="1"/>
    </xf>
    <xf numFmtId="0" fontId="35" fillId="5" borderId="33" xfId="0" applyFont="1" applyFill="1" applyBorder="1" applyAlignment="1">
      <alignment horizontal="left" vertical="center" wrapText="1"/>
    </xf>
    <xf numFmtId="0" fontId="35" fillId="5" borderId="89" xfId="0" applyFont="1" applyFill="1" applyBorder="1" applyAlignment="1">
      <alignment horizontal="left" vertical="center" wrapText="1"/>
    </xf>
    <xf numFmtId="0" fontId="35" fillId="5" borderId="90" xfId="0" applyFont="1" applyFill="1" applyBorder="1" applyAlignment="1">
      <alignment horizontal="left" vertical="center" wrapText="1"/>
    </xf>
    <xf numFmtId="0" fontId="0" fillId="0" borderId="0" xfId="0" applyFont="1" applyAlignment="1">
      <alignment horizontal="left"/>
    </xf>
    <xf numFmtId="0" fontId="35" fillId="5" borderId="58" xfId="0" applyFont="1" applyFill="1" applyBorder="1" applyAlignment="1">
      <alignment horizontal="left" vertical="center" wrapText="1"/>
    </xf>
    <xf numFmtId="0" fontId="35" fillId="5" borderId="14" xfId="0" applyFont="1" applyFill="1" applyBorder="1" applyAlignment="1">
      <alignment horizontal="left" vertical="center" wrapText="1"/>
    </xf>
    <xf numFmtId="0" fontId="35" fillId="5" borderId="15" xfId="0" applyFont="1" applyFill="1" applyBorder="1" applyAlignment="1">
      <alignment horizontal="left" vertical="center" wrapText="1"/>
    </xf>
    <xf numFmtId="0" fontId="2" fillId="11" borderId="37" xfId="0" applyNumberFormat="1" applyFont="1" applyFill="1" applyBorder="1" applyAlignment="1">
      <alignment horizontal="center" vertical="center" wrapText="1"/>
    </xf>
    <xf numFmtId="0" fontId="2" fillId="11" borderId="51" xfId="0" applyFont="1" applyFill="1" applyBorder="1" applyAlignment="1">
      <alignment horizontal="center" vertical="center" wrapText="1"/>
    </xf>
    <xf numFmtId="0" fontId="2" fillId="5" borderId="49" xfId="0" applyFont="1" applyFill="1" applyBorder="1" applyAlignment="1">
      <alignment horizontal="center" vertical="center" wrapText="1"/>
    </xf>
    <xf numFmtId="0" fontId="2" fillId="5" borderId="50" xfId="0" applyFont="1" applyFill="1" applyBorder="1" applyAlignment="1">
      <alignment horizontal="center" vertical="center" wrapText="1"/>
    </xf>
    <xf numFmtId="0" fontId="2" fillId="5" borderId="50" xfId="0" applyNumberFormat="1" applyFont="1" applyFill="1" applyBorder="1" applyAlignment="1">
      <alignment horizontal="center" vertical="center" wrapText="1"/>
    </xf>
    <xf numFmtId="0" fontId="2" fillId="5" borderId="10" xfId="0" applyFont="1" applyFill="1" applyBorder="1" applyAlignment="1">
      <alignment horizontal="left" vertical="center"/>
    </xf>
    <xf numFmtId="0" fontId="0" fillId="0" borderId="2" xfId="0" applyBorder="1" applyAlignment="1">
      <alignment vertical="center"/>
    </xf>
    <xf numFmtId="1" fontId="0" fillId="7" borderId="8" xfId="0" applyNumberFormat="1" applyFill="1" applyBorder="1" applyProtection="1">
      <protection locked="0"/>
    </xf>
    <xf numFmtId="0" fontId="0" fillId="0" borderId="0" xfId="0" applyAlignment="1"/>
    <xf numFmtId="0" fontId="2" fillId="0" borderId="19" xfId="0" applyFont="1" applyBorder="1" applyAlignment="1"/>
    <xf numFmtId="0" fontId="0" fillId="0" borderId="20" xfId="0" applyBorder="1" applyAlignment="1"/>
    <xf numFmtId="170" fontId="0" fillId="0" borderId="21" xfId="0" applyNumberFormat="1" applyBorder="1" applyAlignment="1"/>
    <xf numFmtId="0" fontId="41" fillId="0" borderId="10" xfId="0" applyFont="1" applyFill="1" applyBorder="1"/>
    <xf numFmtId="6" fontId="42" fillId="0" borderId="11" xfId="0" applyNumberFormat="1" applyFont="1" applyBorder="1"/>
    <xf numFmtId="1" fontId="2" fillId="2" borderId="21" xfId="0" applyNumberFormat="1" applyFont="1" applyFill="1" applyBorder="1" applyProtection="1"/>
    <xf numFmtId="2" fontId="0" fillId="0" borderId="1" xfId="0" applyNumberFormat="1" applyFill="1" applyBorder="1" applyProtection="1"/>
    <xf numFmtId="2" fontId="0" fillId="0" borderId="19" xfId="0" applyNumberFormat="1" applyFill="1" applyBorder="1" applyProtection="1"/>
    <xf numFmtId="166" fontId="0" fillId="0" borderId="6" xfId="1" applyNumberFormat="1" applyFont="1" applyFill="1" applyBorder="1" applyProtection="1"/>
    <xf numFmtId="165" fontId="25" fillId="12" borderId="1" xfId="0" applyNumberFormat="1" applyFont="1" applyFill="1" applyBorder="1" applyAlignment="1" applyProtection="1">
      <alignment horizontal="center" vertical="center"/>
    </xf>
    <xf numFmtId="0" fontId="0" fillId="0" borderId="0" xfId="0" applyAlignment="1">
      <alignment horizontal="center"/>
    </xf>
    <xf numFmtId="0" fontId="0" fillId="0" borderId="30" xfId="0" applyBorder="1" applyAlignment="1">
      <alignment horizontal="center" vertical="center"/>
    </xf>
    <xf numFmtId="0" fontId="0" fillId="0" borderId="0" xfId="0" applyBorder="1" applyAlignment="1">
      <alignment horizontal="center" vertical="center"/>
    </xf>
    <xf numFmtId="0" fontId="2" fillId="0" borderId="31" xfId="0" applyFont="1" applyBorder="1" applyAlignment="1">
      <alignment horizontal="left" vertical="top" wrapText="1"/>
    </xf>
    <xf numFmtId="0" fontId="2" fillId="0" borderId="28" xfId="0" applyFont="1" applyBorder="1" applyAlignment="1">
      <alignment horizontal="left" vertical="top" wrapText="1"/>
    </xf>
    <xf numFmtId="0" fontId="0" fillId="0" borderId="0" xfId="0" applyFont="1" applyAlignment="1">
      <alignment horizontal="left" vertical="center"/>
    </xf>
    <xf numFmtId="0" fontId="1" fillId="0" borderId="0" xfId="0" applyFont="1" applyAlignment="1">
      <alignment horizontal="left" vertical="center"/>
    </xf>
    <xf numFmtId="0" fontId="2" fillId="0" borderId="32" xfId="0" applyFont="1" applyBorder="1" applyAlignment="1">
      <alignment horizontal="left" vertical="top" wrapText="1"/>
    </xf>
    <xf numFmtId="0" fontId="2" fillId="0" borderId="34" xfId="0" applyFont="1" applyBorder="1" applyAlignment="1">
      <alignment horizontal="left" vertical="top" wrapText="1"/>
    </xf>
    <xf numFmtId="0" fontId="2" fillId="0" borderId="29" xfId="0" applyFont="1" applyBorder="1" applyAlignment="1">
      <alignment horizontal="left" vertical="top" wrapText="1"/>
    </xf>
    <xf numFmtId="0" fontId="2" fillId="0" borderId="23" xfId="0" applyFont="1" applyBorder="1" applyAlignment="1">
      <alignment horizontal="left" vertical="top" wrapText="1"/>
    </xf>
    <xf numFmtId="0" fontId="19" fillId="10" borderId="0" xfId="0" applyFont="1" applyFill="1" applyAlignment="1">
      <alignment horizontal="center"/>
    </xf>
    <xf numFmtId="0" fontId="2" fillId="2" borderId="31" xfId="0" applyFont="1" applyFill="1" applyBorder="1" applyAlignment="1">
      <alignment horizontal="left" vertical="top" wrapText="1"/>
    </xf>
    <xf numFmtId="0" fontId="2" fillId="2" borderId="28" xfId="0" applyFont="1" applyFill="1" applyBorder="1" applyAlignment="1">
      <alignment horizontal="left" vertical="top" wrapText="1"/>
    </xf>
    <xf numFmtId="0" fontId="19" fillId="0" borderId="29" xfId="0" applyFont="1" applyBorder="1" applyAlignment="1">
      <alignment horizontal="left" vertical="top" wrapText="1"/>
    </xf>
    <xf numFmtId="0" fontId="19" fillId="0" borderId="23" xfId="0" applyFont="1" applyBorder="1" applyAlignment="1">
      <alignment horizontal="left" vertical="top" wrapText="1"/>
    </xf>
    <xf numFmtId="0" fontId="2" fillId="0" borderId="30" xfId="0" applyFont="1" applyBorder="1" applyAlignment="1">
      <alignment horizontal="left" vertical="top" wrapText="1"/>
    </xf>
    <xf numFmtId="0" fontId="2" fillId="0" borderId="25" xfId="0" applyFont="1" applyBorder="1" applyAlignment="1">
      <alignment horizontal="left" vertical="top" wrapText="1"/>
    </xf>
    <xf numFmtId="0" fontId="2" fillId="5" borderId="29" xfId="0" applyFont="1" applyFill="1" applyBorder="1" applyAlignment="1">
      <alignment horizontal="left"/>
    </xf>
    <xf numFmtId="0" fontId="2" fillId="5" borderId="22" xfId="0" applyFont="1" applyFill="1" applyBorder="1" applyAlignment="1">
      <alignment horizontal="left"/>
    </xf>
    <xf numFmtId="0" fontId="2" fillId="5" borderId="23" xfId="0" applyFont="1" applyFill="1" applyBorder="1" applyAlignment="1">
      <alignment horizontal="left"/>
    </xf>
    <xf numFmtId="0" fontId="10" fillId="6" borderId="30" xfId="0" applyFont="1" applyFill="1" applyBorder="1" applyAlignment="1">
      <alignment horizontal="left" vertical="top" wrapText="1"/>
    </xf>
    <xf numFmtId="0" fontId="10" fillId="6" borderId="0" xfId="0" applyFont="1" applyFill="1" applyBorder="1" applyAlignment="1">
      <alignment horizontal="left" vertical="top" wrapText="1"/>
    </xf>
    <xf numFmtId="0" fontId="10" fillId="6" borderId="25" xfId="0" applyFont="1" applyFill="1" applyBorder="1" applyAlignment="1">
      <alignment horizontal="left" vertical="top" wrapText="1"/>
    </xf>
    <xf numFmtId="0" fontId="10" fillId="4" borderId="30" xfId="0" applyFont="1" applyFill="1" applyBorder="1" applyAlignment="1">
      <alignment horizontal="left" vertical="top" wrapText="1"/>
    </xf>
    <xf numFmtId="0" fontId="9" fillId="4" borderId="0" xfId="0" applyFont="1" applyFill="1" applyBorder="1" applyAlignment="1">
      <alignment horizontal="left" vertical="top" wrapText="1"/>
    </xf>
    <xf numFmtId="0" fontId="9" fillId="4" borderId="25" xfId="0" applyFont="1" applyFill="1" applyBorder="1" applyAlignment="1">
      <alignment horizontal="left" vertical="top" wrapText="1"/>
    </xf>
    <xf numFmtId="49" fontId="0" fillId="2" borderId="30" xfId="0" applyNumberFormat="1" applyFill="1" applyBorder="1" applyAlignment="1" applyProtection="1">
      <alignment horizontal="center" vertical="top" wrapText="1"/>
      <protection locked="0"/>
    </xf>
    <xf numFmtId="49" fontId="0" fillId="2" borderId="0" xfId="0" applyNumberFormat="1" applyFill="1" applyBorder="1" applyAlignment="1" applyProtection="1">
      <alignment horizontal="center" vertical="top" wrapText="1"/>
      <protection locked="0"/>
    </xf>
    <xf numFmtId="49" fontId="0" fillId="2" borderId="25" xfId="0" applyNumberFormat="1" applyFill="1" applyBorder="1" applyAlignment="1" applyProtection="1">
      <alignment horizontal="center" vertical="top" wrapText="1"/>
      <protection locked="0"/>
    </xf>
    <xf numFmtId="49" fontId="0" fillId="2" borderId="31" xfId="0" applyNumberFormat="1" applyFill="1" applyBorder="1" applyAlignment="1" applyProtection="1">
      <alignment horizontal="center" vertical="top" wrapText="1"/>
      <protection locked="0"/>
    </xf>
    <xf numFmtId="49" fontId="0" fillId="2" borderId="27" xfId="0" applyNumberFormat="1" applyFill="1" applyBorder="1" applyAlignment="1" applyProtection="1">
      <alignment horizontal="center" vertical="top" wrapText="1"/>
      <protection locked="0"/>
    </xf>
    <xf numFmtId="49" fontId="0" fillId="2" borderId="28" xfId="0" applyNumberFormat="1" applyFill="1" applyBorder="1" applyAlignment="1" applyProtection="1">
      <alignment horizontal="center" vertical="top" wrapText="1"/>
      <protection locked="0"/>
    </xf>
    <xf numFmtId="0" fontId="10" fillId="4" borderId="0" xfId="0" applyFont="1" applyFill="1" applyBorder="1" applyAlignment="1">
      <alignment horizontal="left" vertical="top" wrapText="1"/>
    </xf>
    <xf numFmtId="0" fontId="10" fillId="4" borderId="25" xfId="0" applyFont="1" applyFill="1" applyBorder="1" applyAlignment="1">
      <alignment horizontal="left" vertical="top" wrapText="1"/>
    </xf>
    <xf numFmtId="49" fontId="0" fillId="2" borderId="30" xfId="0" applyNumberFormat="1" applyFill="1" applyBorder="1" applyAlignment="1" applyProtection="1">
      <alignment horizontal="left" vertical="top"/>
      <protection locked="0"/>
    </xf>
    <xf numFmtId="49" fontId="0" fillId="2" borderId="0" xfId="0" applyNumberFormat="1" applyFill="1" applyBorder="1" applyAlignment="1" applyProtection="1">
      <alignment horizontal="left" vertical="top"/>
      <protection locked="0"/>
    </xf>
    <xf numFmtId="49" fontId="0" fillId="2" borderId="25" xfId="0" applyNumberFormat="1" applyFill="1" applyBorder="1" applyAlignment="1" applyProtection="1">
      <alignment horizontal="left" vertical="top"/>
      <protection locked="0"/>
    </xf>
    <xf numFmtId="49" fontId="0" fillId="2" borderId="31" xfId="0" applyNumberFormat="1" applyFill="1" applyBorder="1" applyAlignment="1" applyProtection="1">
      <alignment horizontal="left" vertical="top"/>
      <protection locked="0"/>
    </xf>
    <xf numFmtId="49" fontId="0" fillId="2" borderId="27" xfId="0" applyNumberFormat="1" applyFill="1" applyBorder="1" applyAlignment="1" applyProtection="1">
      <alignment horizontal="left" vertical="top"/>
      <protection locked="0"/>
    </xf>
    <xf numFmtId="49" fontId="0" fillId="2" borderId="28" xfId="0" applyNumberFormat="1" applyFill="1" applyBorder="1" applyAlignment="1" applyProtection="1">
      <alignment horizontal="left" vertical="top"/>
      <protection locked="0"/>
    </xf>
    <xf numFmtId="0" fontId="17" fillId="5" borderId="29" xfId="0" applyFont="1" applyFill="1" applyBorder="1" applyAlignment="1">
      <alignment horizontal="left"/>
    </xf>
    <xf numFmtId="0" fontId="18" fillId="5" borderId="22" xfId="0" applyFont="1" applyFill="1" applyBorder="1" applyAlignment="1">
      <alignment horizontal="left"/>
    </xf>
    <xf numFmtId="0" fontId="18" fillId="5" borderId="23" xfId="0" applyFont="1" applyFill="1" applyBorder="1" applyAlignment="1">
      <alignment horizontal="left"/>
    </xf>
    <xf numFmtId="49" fontId="0" fillId="0" borderId="30" xfId="0" applyNumberFormat="1" applyBorder="1" applyAlignment="1" applyProtection="1">
      <alignment horizontal="left" vertical="top"/>
      <protection locked="0"/>
    </xf>
    <xf numFmtId="49" fontId="0" fillId="0" borderId="0" xfId="0" applyNumberFormat="1" applyBorder="1" applyAlignment="1" applyProtection="1">
      <alignment horizontal="left" vertical="top"/>
      <protection locked="0"/>
    </xf>
    <xf numFmtId="49" fontId="0" fillId="0" borderId="25" xfId="0" applyNumberFormat="1" applyBorder="1" applyAlignment="1" applyProtection="1">
      <alignment horizontal="left" vertical="top"/>
      <protection locked="0"/>
    </xf>
    <xf numFmtId="49" fontId="0" fillId="0" borderId="31" xfId="0" applyNumberFormat="1" applyBorder="1" applyAlignment="1" applyProtection="1">
      <alignment horizontal="left" vertical="top"/>
      <protection locked="0"/>
    </xf>
    <xf numFmtId="49" fontId="0" fillId="0" borderId="27" xfId="0" applyNumberFormat="1" applyBorder="1" applyAlignment="1" applyProtection="1">
      <alignment horizontal="left" vertical="top"/>
      <protection locked="0"/>
    </xf>
    <xf numFmtId="49" fontId="0" fillId="0" borderId="28" xfId="0" applyNumberFormat="1" applyBorder="1" applyAlignment="1" applyProtection="1">
      <alignment horizontal="left" vertical="top"/>
      <protection locked="0"/>
    </xf>
    <xf numFmtId="0" fontId="13" fillId="5" borderId="32" xfId="0" applyFont="1" applyFill="1" applyBorder="1" applyAlignment="1">
      <alignment horizontal="center"/>
    </xf>
    <xf numFmtId="0" fontId="13" fillId="5" borderId="33" xfId="0" applyFont="1" applyFill="1" applyBorder="1" applyAlignment="1">
      <alignment horizontal="center"/>
    </xf>
    <xf numFmtId="0" fontId="13" fillId="5" borderId="34" xfId="0" applyFont="1" applyFill="1" applyBorder="1" applyAlignment="1">
      <alignment horizontal="center"/>
    </xf>
    <xf numFmtId="0" fontId="0" fillId="0" borderId="40" xfId="0" applyBorder="1" applyAlignment="1">
      <alignment horizontal="center"/>
    </xf>
    <xf numFmtId="0" fontId="0" fillId="0" borderId="48" xfId="0" applyBorder="1" applyAlignment="1">
      <alignment horizontal="center"/>
    </xf>
    <xf numFmtId="0" fontId="6" fillId="4" borderId="30" xfId="0" applyFont="1" applyFill="1" applyBorder="1" applyAlignment="1">
      <alignment horizontal="left" vertical="top" wrapText="1"/>
    </xf>
    <xf numFmtId="0" fontId="0" fillId="4" borderId="0" xfId="0" applyFill="1" applyBorder="1" applyAlignment="1">
      <alignment horizontal="left" vertical="top" wrapText="1"/>
    </xf>
    <xf numFmtId="0" fontId="0" fillId="4" borderId="25" xfId="0" applyFill="1" applyBorder="1" applyAlignment="1">
      <alignment horizontal="left" vertical="top" wrapText="1"/>
    </xf>
    <xf numFmtId="49" fontId="2" fillId="8" borderId="24" xfId="0" applyNumberFormat="1" applyFont="1" applyFill="1" applyBorder="1" applyAlignment="1" applyProtection="1">
      <alignment horizontal="center" vertical="top" wrapText="1"/>
      <protection locked="0"/>
    </xf>
    <xf numFmtId="49" fontId="2" fillId="8" borderId="46" xfId="0" applyNumberFormat="1" applyFont="1" applyFill="1" applyBorder="1" applyAlignment="1" applyProtection="1">
      <alignment horizontal="center" vertical="top" wrapText="1"/>
      <protection locked="0"/>
    </xf>
    <xf numFmtId="49" fontId="2" fillId="8" borderId="0" xfId="0" applyNumberFormat="1" applyFont="1" applyFill="1" applyBorder="1" applyAlignment="1" applyProtection="1">
      <alignment horizontal="center" vertical="top" wrapText="1"/>
      <protection locked="0"/>
    </xf>
    <xf numFmtId="0" fontId="0" fillId="0" borderId="24" xfId="0" applyBorder="1" applyAlignment="1">
      <alignment horizontal="center"/>
    </xf>
    <xf numFmtId="0" fontId="0" fillId="0" borderId="46" xfId="0" applyBorder="1" applyAlignment="1">
      <alignment horizontal="center"/>
    </xf>
    <xf numFmtId="0" fontId="0" fillId="0" borderId="0" xfId="0" applyBorder="1" applyAlignment="1">
      <alignment horizontal="center"/>
    </xf>
    <xf numFmtId="0" fontId="19" fillId="0" borderId="33" xfId="0" applyFont="1" applyBorder="1" applyAlignment="1">
      <alignment horizontal="left"/>
    </xf>
    <xf numFmtId="49" fontId="2" fillId="8" borderId="30" xfId="0" applyNumberFormat="1" applyFont="1" applyFill="1" applyBorder="1" applyAlignment="1" applyProtection="1">
      <alignment horizontal="center" vertical="top" wrapText="1"/>
      <protection locked="0"/>
    </xf>
    <xf numFmtId="0" fontId="2" fillId="0" borderId="19" xfId="0" applyFont="1" applyBorder="1" applyAlignment="1">
      <alignment horizontal="left" vertical="top"/>
    </xf>
    <xf numFmtId="0" fontId="2" fillId="0" borderId="21" xfId="0" applyFont="1" applyBorder="1" applyAlignment="1">
      <alignment horizontal="left" vertical="top"/>
    </xf>
    <xf numFmtId="0" fontId="0" fillId="0" borderId="41" xfId="0" applyBorder="1" applyAlignment="1">
      <alignment horizontal="center"/>
    </xf>
    <xf numFmtId="0" fontId="0" fillId="0" borderId="30" xfId="0" applyBorder="1" applyAlignment="1">
      <alignment horizontal="center"/>
    </xf>
    <xf numFmtId="0" fontId="2" fillId="0" borderId="30" xfId="0" applyFont="1" applyBorder="1" applyAlignment="1">
      <alignment horizontal="center"/>
    </xf>
    <xf numFmtId="0" fontId="2" fillId="0" borderId="46" xfId="0" applyFont="1" applyBorder="1" applyAlignment="1">
      <alignment horizontal="center"/>
    </xf>
    <xf numFmtId="0" fontId="0" fillId="0" borderId="47" xfId="0" applyBorder="1" applyAlignment="1">
      <alignment horizontal="center"/>
    </xf>
    <xf numFmtId="0" fontId="8" fillId="4" borderId="30" xfId="0" applyFont="1" applyFill="1" applyBorder="1" applyAlignment="1">
      <alignment horizontal="center" vertical="center" wrapText="1"/>
    </xf>
    <xf numFmtId="0" fontId="8" fillId="4" borderId="0" xfId="0" applyFont="1" applyFill="1" applyBorder="1" applyAlignment="1">
      <alignment horizontal="center" vertical="center" wrapText="1"/>
    </xf>
    <xf numFmtId="0" fontId="8" fillId="4" borderId="25" xfId="0" applyFont="1" applyFill="1" applyBorder="1" applyAlignment="1">
      <alignment horizontal="center" vertical="center" wrapText="1"/>
    </xf>
    <xf numFmtId="0" fontId="37" fillId="5" borderId="32" xfId="0" applyFont="1" applyFill="1" applyBorder="1" applyAlignment="1">
      <alignment horizontal="center" vertical="center"/>
    </xf>
    <xf numFmtId="0" fontId="38" fillId="5" borderId="33" xfId="0" applyFont="1" applyFill="1" applyBorder="1" applyAlignment="1">
      <alignment horizontal="center" vertical="center"/>
    </xf>
    <xf numFmtId="0" fontId="38" fillId="5" borderId="34" xfId="0" applyFont="1" applyFill="1" applyBorder="1" applyAlignment="1">
      <alignment horizontal="center" vertical="center"/>
    </xf>
    <xf numFmtId="0" fontId="8" fillId="4" borderId="31" xfId="0" applyFont="1" applyFill="1" applyBorder="1" applyAlignment="1">
      <alignment horizontal="center" vertical="center" wrapText="1"/>
    </xf>
    <xf numFmtId="0" fontId="8" fillId="4" borderId="27" xfId="0" applyFont="1" applyFill="1" applyBorder="1" applyAlignment="1">
      <alignment horizontal="center" vertical="center" wrapText="1"/>
    </xf>
    <xf numFmtId="0" fontId="8" fillId="4" borderId="28" xfId="0" applyFont="1" applyFill="1" applyBorder="1" applyAlignment="1">
      <alignment horizontal="center" vertical="center" wrapText="1"/>
    </xf>
    <xf numFmtId="0" fontId="5" fillId="2" borderId="19" xfId="0" applyFont="1" applyFill="1" applyBorder="1" applyAlignment="1">
      <alignment horizontal="left" vertical="center" wrapText="1"/>
    </xf>
    <xf numFmtId="0" fontId="5" fillId="2" borderId="20" xfId="0" applyFont="1" applyFill="1" applyBorder="1" applyAlignment="1">
      <alignment horizontal="left" vertical="center" wrapText="1"/>
    </xf>
    <xf numFmtId="0" fontId="5" fillId="2" borderId="92" xfId="0" applyFont="1" applyFill="1" applyBorder="1" applyAlignment="1">
      <alignment horizontal="left" vertical="center" wrapText="1"/>
    </xf>
    <xf numFmtId="0" fontId="5" fillId="3" borderId="19" xfId="0" applyFont="1" applyFill="1" applyBorder="1" applyAlignment="1">
      <alignment horizontal="left" vertical="center"/>
    </xf>
    <xf numFmtId="0" fontId="5" fillId="3" borderId="20" xfId="0" applyFont="1" applyFill="1" applyBorder="1" applyAlignment="1">
      <alignment horizontal="left" vertical="center"/>
    </xf>
    <xf numFmtId="0" fontId="5" fillId="3" borderId="92" xfId="0" applyFont="1" applyFill="1" applyBorder="1" applyAlignment="1">
      <alignment horizontal="left" vertical="center"/>
    </xf>
    <xf numFmtId="0" fontId="5" fillId="3" borderId="35" xfId="0" applyFont="1" applyFill="1" applyBorder="1" applyAlignment="1">
      <alignment horizontal="left" vertical="center" wrapText="1"/>
    </xf>
    <xf numFmtId="0" fontId="5" fillId="3" borderId="62" xfId="0" applyFont="1" applyFill="1" applyBorder="1" applyAlignment="1">
      <alignment horizontal="left" vertical="center" wrapText="1"/>
    </xf>
    <xf numFmtId="0" fontId="5" fillId="3" borderId="63" xfId="0" applyFont="1" applyFill="1" applyBorder="1" applyAlignment="1">
      <alignment horizontal="left" vertical="center" wrapText="1"/>
    </xf>
    <xf numFmtId="0" fontId="40" fillId="5" borderId="55" xfId="0" applyFont="1" applyFill="1" applyBorder="1" applyAlignment="1">
      <alignment horizontal="center" vertical="center" wrapText="1"/>
    </xf>
    <xf numFmtId="0" fontId="40" fillId="5" borderId="43" xfId="0" applyFont="1" applyFill="1" applyBorder="1" applyAlignment="1">
      <alignment horizontal="center" vertical="center" wrapText="1"/>
    </xf>
    <xf numFmtId="0" fontId="40" fillId="5" borderId="44"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8" fillId="5" borderId="4" xfId="0" applyFont="1" applyFill="1" applyBorder="1" applyAlignment="1">
      <alignment horizontal="center" vertical="center" wrapText="1"/>
    </xf>
    <xf numFmtId="164" fontId="0" fillId="0" borderId="16" xfId="0" applyNumberFormat="1" applyBorder="1" applyAlignment="1" applyProtection="1">
      <alignment horizontal="center" vertical="center"/>
      <protection locked="0"/>
    </xf>
    <xf numFmtId="164" fontId="0" fillId="0" borderId="71" xfId="0" applyNumberFormat="1" applyBorder="1" applyAlignment="1" applyProtection="1">
      <alignment horizontal="center" vertical="center"/>
      <protection locked="0"/>
    </xf>
    <xf numFmtId="164" fontId="0" fillId="0" borderId="19" xfId="0" applyNumberFormat="1" applyBorder="1" applyAlignment="1" applyProtection="1">
      <alignment horizontal="center" vertical="center"/>
      <protection locked="0"/>
    </xf>
    <xf numFmtId="164" fontId="0" fillId="0" borderId="21" xfId="0" applyNumberFormat="1" applyBorder="1" applyAlignment="1" applyProtection="1">
      <alignment horizontal="center" vertical="center"/>
      <protection locked="0"/>
    </xf>
    <xf numFmtId="2" fontId="0" fillId="0" borderId="35" xfId="0" applyNumberFormat="1" applyBorder="1" applyAlignment="1" applyProtection="1">
      <alignment horizontal="center" vertical="center"/>
      <protection locked="0"/>
    </xf>
    <xf numFmtId="2" fontId="0" fillId="0" borderId="36" xfId="0" applyNumberFormat="1" applyBorder="1" applyAlignment="1" applyProtection="1">
      <alignment horizontal="center" vertical="center"/>
      <protection locked="0"/>
    </xf>
    <xf numFmtId="0" fontId="0" fillId="6" borderId="82" xfId="0" applyFill="1" applyBorder="1" applyAlignment="1">
      <alignment horizontal="center" vertical="center"/>
    </xf>
    <xf numFmtId="0" fontId="0" fillId="6" borderId="22" xfId="0" applyFill="1" applyBorder="1" applyAlignment="1">
      <alignment horizontal="center" vertical="center"/>
    </xf>
    <xf numFmtId="0" fontId="0" fillId="6" borderId="23" xfId="0" applyFill="1" applyBorder="1" applyAlignment="1">
      <alignment horizontal="center" vertical="center"/>
    </xf>
    <xf numFmtId="0" fontId="0" fillId="6" borderId="24" xfId="0" applyFill="1" applyBorder="1" applyAlignment="1">
      <alignment horizontal="center" vertical="center"/>
    </xf>
    <xf numFmtId="0" fontId="0" fillId="6" borderId="0" xfId="0" applyFill="1" applyBorder="1" applyAlignment="1">
      <alignment horizontal="center" vertical="center"/>
    </xf>
    <xf numFmtId="0" fontId="0" fillId="6" borderId="25" xfId="0" applyFill="1" applyBorder="1" applyAlignment="1">
      <alignment horizontal="center" vertical="center"/>
    </xf>
    <xf numFmtId="0" fontId="0" fillId="6" borderId="26" xfId="0" applyFill="1" applyBorder="1" applyAlignment="1">
      <alignment horizontal="center" vertical="center"/>
    </xf>
    <xf numFmtId="0" fontId="0" fillId="6" borderId="27" xfId="0" applyFill="1" applyBorder="1" applyAlignment="1">
      <alignment horizontal="center" vertical="center"/>
    </xf>
    <xf numFmtId="0" fontId="0" fillId="6" borderId="28" xfId="0" applyFill="1" applyBorder="1" applyAlignment="1">
      <alignment horizontal="center" vertical="center"/>
    </xf>
    <xf numFmtId="0" fontId="8" fillId="5" borderId="2" xfId="0" applyFont="1" applyFill="1" applyBorder="1" applyAlignment="1">
      <alignment horizontal="center" vertical="center" wrapText="1"/>
    </xf>
    <xf numFmtId="0" fontId="5" fillId="3" borderId="19" xfId="0" applyFont="1" applyFill="1" applyBorder="1" applyAlignment="1">
      <alignment horizontal="left" vertical="center" wrapText="1"/>
    </xf>
    <xf numFmtId="0" fontId="5" fillId="3" borderId="20" xfId="0" applyFont="1" applyFill="1" applyBorder="1" applyAlignment="1">
      <alignment horizontal="left" vertical="center" wrapText="1"/>
    </xf>
    <xf numFmtId="0" fontId="5" fillId="3" borderId="92" xfId="0" applyFont="1" applyFill="1" applyBorder="1" applyAlignment="1">
      <alignment horizontal="left" vertical="center" wrapText="1"/>
    </xf>
    <xf numFmtId="0" fontId="5" fillId="3" borderId="19" xfId="0" applyFont="1" applyFill="1" applyBorder="1" applyAlignment="1" applyProtection="1">
      <alignment horizontal="center" vertical="center"/>
      <protection locked="0"/>
    </xf>
    <xf numFmtId="0" fontId="5" fillId="3" borderId="20" xfId="0" applyFont="1" applyFill="1" applyBorder="1" applyAlignment="1" applyProtection="1">
      <alignment horizontal="center" vertical="center"/>
      <protection locked="0"/>
    </xf>
    <xf numFmtId="0" fontId="5" fillId="3" borderId="92" xfId="0" applyFont="1" applyFill="1" applyBorder="1" applyAlignment="1" applyProtection="1">
      <alignment horizontal="center" vertical="center"/>
      <protection locked="0"/>
    </xf>
    <xf numFmtId="0" fontId="0" fillId="6" borderId="37" xfId="0" applyFill="1" applyBorder="1" applyAlignment="1">
      <alignment horizontal="center" vertical="center"/>
    </xf>
    <xf numFmtId="0" fontId="0" fillId="6" borderId="38" xfId="0" applyFill="1" applyBorder="1" applyAlignment="1">
      <alignment horizontal="center" vertical="center"/>
    </xf>
    <xf numFmtId="0" fontId="0" fillId="6" borderId="39" xfId="0" applyFill="1" applyBorder="1" applyAlignment="1">
      <alignment horizontal="center" vertical="center"/>
    </xf>
    <xf numFmtId="0" fontId="0" fillId="6" borderId="40" xfId="0" applyFill="1" applyBorder="1" applyAlignment="1">
      <alignment horizontal="center" vertical="center"/>
    </xf>
    <xf numFmtId="0" fontId="0" fillId="6" borderId="41" xfId="0" applyFill="1" applyBorder="1" applyAlignment="1">
      <alignment horizontal="center" vertical="center"/>
    </xf>
    <xf numFmtId="0" fontId="0" fillId="6" borderId="42" xfId="0" applyFill="1" applyBorder="1" applyAlignment="1">
      <alignment horizontal="center" vertical="center"/>
    </xf>
    <xf numFmtId="0" fontId="5" fillId="3" borderId="19" xfId="0" applyFont="1" applyFill="1" applyBorder="1" applyAlignment="1">
      <alignment horizontal="center" vertical="center"/>
    </xf>
    <xf numFmtId="0" fontId="5" fillId="3" borderId="21" xfId="0" applyFont="1" applyFill="1" applyBorder="1" applyAlignment="1">
      <alignment horizontal="center" vertical="center"/>
    </xf>
    <xf numFmtId="0" fontId="2" fillId="2" borderId="19" xfId="0" applyFont="1" applyFill="1" applyBorder="1" applyAlignment="1">
      <alignment horizontal="left" vertical="center" wrapText="1"/>
    </xf>
    <xf numFmtId="0" fontId="2" fillId="2" borderId="21" xfId="0" applyFont="1" applyFill="1" applyBorder="1" applyAlignment="1">
      <alignment horizontal="left" vertical="center" wrapText="1"/>
    </xf>
    <xf numFmtId="0" fontId="0" fillId="0" borderId="19" xfId="0" applyBorder="1" applyAlignment="1">
      <alignment horizontal="center"/>
    </xf>
    <xf numFmtId="0" fontId="0" fillId="0" borderId="20" xfId="0" applyBorder="1" applyAlignment="1">
      <alignment horizontal="center"/>
    </xf>
    <xf numFmtId="0" fontId="0" fillId="0" borderId="92" xfId="0" applyBorder="1" applyAlignment="1">
      <alignment horizontal="center"/>
    </xf>
    <xf numFmtId="0" fontId="2" fillId="6" borderId="52" xfId="0" applyFont="1" applyFill="1" applyBorder="1" applyAlignment="1">
      <alignment horizontal="left"/>
    </xf>
    <xf numFmtId="0" fontId="2" fillId="6" borderId="17" xfId="0" applyFont="1" applyFill="1" applyBorder="1" applyAlignment="1">
      <alignment horizontal="left"/>
    </xf>
    <xf numFmtId="0" fontId="2" fillId="6" borderId="18" xfId="0" applyFont="1" applyFill="1" applyBorder="1" applyAlignment="1">
      <alignment horizontal="left"/>
    </xf>
    <xf numFmtId="0" fontId="8" fillId="5" borderId="53" xfId="0" applyFont="1" applyFill="1" applyBorder="1" applyAlignment="1">
      <alignment horizontal="center" vertical="center" wrapText="1"/>
    </xf>
    <xf numFmtId="0" fontId="8" fillId="5" borderId="54" xfId="0" applyFont="1" applyFill="1" applyBorder="1" applyAlignment="1">
      <alignment horizontal="center" vertical="center" wrapText="1"/>
    </xf>
    <xf numFmtId="0" fontId="2" fillId="7" borderId="19" xfId="0" applyFont="1" applyFill="1" applyBorder="1" applyAlignment="1">
      <alignment horizontal="center" vertical="center"/>
    </xf>
    <xf numFmtId="0" fontId="2" fillId="7" borderId="20" xfId="0" applyFont="1" applyFill="1" applyBorder="1" applyAlignment="1">
      <alignment horizontal="center" vertical="center"/>
    </xf>
    <xf numFmtId="0" fontId="2" fillId="7" borderId="21" xfId="0" applyFont="1" applyFill="1" applyBorder="1" applyAlignment="1">
      <alignment horizontal="center" vertical="center"/>
    </xf>
    <xf numFmtId="0" fontId="34" fillId="16" borderId="87" xfId="4" applyFont="1" applyBorder="1" applyAlignment="1">
      <alignment horizontal="left" vertical="center" wrapText="1"/>
    </xf>
    <xf numFmtId="0" fontId="34" fillId="16" borderId="88" xfId="4" applyFont="1" applyBorder="1" applyAlignment="1">
      <alignment horizontal="left" vertical="center" wrapText="1"/>
    </xf>
    <xf numFmtId="0" fontId="34" fillId="16" borderId="86" xfId="4" applyFont="1" applyBorder="1" applyAlignment="1">
      <alignment horizontal="left" vertical="center" wrapText="1"/>
    </xf>
    <xf numFmtId="0" fontId="2" fillId="0" borderId="32" xfId="0" applyFont="1" applyBorder="1" applyAlignment="1">
      <alignment horizontal="left" vertical="top"/>
    </xf>
    <xf numFmtId="0" fontId="2" fillId="0" borderId="34" xfId="0" applyFont="1" applyBorder="1" applyAlignment="1">
      <alignment horizontal="left" vertical="top"/>
    </xf>
    <xf numFmtId="0" fontId="0" fillId="0" borderId="1" xfId="0" applyBorder="1" applyAlignment="1">
      <alignment horizontal="left" vertical="top"/>
    </xf>
    <xf numFmtId="0" fontId="0" fillId="7" borderId="1" xfId="0" applyFill="1" applyBorder="1" applyAlignment="1" applyProtection="1">
      <alignment horizontal="center"/>
      <protection locked="0"/>
    </xf>
    <xf numFmtId="0" fontId="0" fillId="7" borderId="6" xfId="0" applyFill="1" applyBorder="1" applyAlignment="1" applyProtection="1">
      <alignment horizontal="center"/>
      <protection locked="0"/>
    </xf>
    <xf numFmtId="0" fontId="4" fillId="13" borderId="59" xfId="0" applyFont="1" applyFill="1" applyBorder="1" applyAlignment="1">
      <alignment horizontal="center" vertical="center"/>
    </xf>
    <xf numFmtId="0" fontId="4" fillId="13" borderId="10" xfId="0" applyFont="1" applyFill="1" applyBorder="1" applyAlignment="1">
      <alignment horizontal="center" vertical="center"/>
    </xf>
    <xf numFmtId="0" fontId="4" fillId="5" borderId="55" xfId="0" applyFont="1" applyFill="1" applyBorder="1" applyAlignment="1">
      <alignment horizontal="center" vertical="center"/>
    </xf>
    <xf numFmtId="0" fontId="4" fillId="5" borderId="72" xfId="0" applyFont="1" applyFill="1" applyBorder="1" applyAlignment="1">
      <alignment horizontal="center" vertical="center"/>
    </xf>
    <xf numFmtId="0" fontId="4" fillId="5" borderId="30" xfId="0" applyFont="1" applyFill="1" applyBorder="1" applyAlignment="1">
      <alignment horizontal="center" vertical="center"/>
    </xf>
    <xf numFmtId="0" fontId="4" fillId="5" borderId="10" xfId="0" applyFont="1" applyFill="1" applyBorder="1" applyAlignment="1">
      <alignment horizontal="center" vertical="center"/>
    </xf>
    <xf numFmtId="0" fontId="2" fillId="14" borderId="59" xfId="0" applyFont="1" applyFill="1" applyBorder="1" applyAlignment="1">
      <alignment horizontal="center" vertical="center"/>
    </xf>
    <xf numFmtId="0" fontId="2" fillId="14" borderId="84" xfId="0" applyFont="1" applyFill="1" applyBorder="1" applyAlignment="1">
      <alignment horizontal="center" vertical="center"/>
    </xf>
    <xf numFmtId="0" fontId="4" fillId="5" borderId="31" xfId="0" applyFont="1" applyFill="1" applyBorder="1" applyAlignment="1">
      <alignment horizontal="center" vertical="center"/>
    </xf>
    <xf numFmtId="0" fontId="4" fillId="5" borderId="27" xfId="0" applyFont="1" applyFill="1" applyBorder="1" applyAlignment="1">
      <alignment horizontal="center" vertical="center"/>
    </xf>
    <xf numFmtId="0" fontId="0" fillId="0" borderId="68" xfId="0" applyBorder="1" applyAlignment="1">
      <alignment horizontal="center" vertical="center" wrapText="1"/>
    </xf>
    <xf numFmtId="0" fontId="0" fillId="0" borderId="69" xfId="0" applyBorder="1" applyAlignment="1">
      <alignment horizontal="center" vertical="center" wrapText="1"/>
    </xf>
    <xf numFmtId="0" fontId="0" fillId="0" borderId="70" xfId="0" applyBorder="1" applyAlignment="1">
      <alignment horizontal="center" vertical="center" wrapText="1"/>
    </xf>
    <xf numFmtId="0" fontId="2" fillId="0" borderId="52" xfId="0" applyFont="1" applyBorder="1" applyAlignment="1">
      <alignment horizontal="center" vertical="center" wrapText="1"/>
    </xf>
    <xf numFmtId="0" fontId="2" fillId="0" borderId="17" xfId="0" applyFont="1" applyBorder="1" applyAlignment="1">
      <alignment horizontal="center" vertical="center" wrapText="1"/>
    </xf>
    <xf numFmtId="2" fontId="28" fillId="0" borderId="16" xfId="0" applyNumberFormat="1" applyFont="1" applyFill="1" applyBorder="1" applyAlignment="1">
      <alignment horizontal="center" vertical="center"/>
    </xf>
    <xf numFmtId="2" fontId="28" fillId="0" borderId="17" xfId="0" applyNumberFormat="1" applyFont="1" applyFill="1" applyBorder="1" applyAlignment="1">
      <alignment horizontal="center" vertical="center"/>
    </xf>
    <xf numFmtId="2" fontId="28" fillId="0" borderId="18" xfId="0" applyNumberFormat="1" applyFont="1" applyFill="1" applyBorder="1" applyAlignment="1">
      <alignment horizontal="center" vertical="center"/>
    </xf>
    <xf numFmtId="0" fontId="6" fillId="0" borderId="31" xfId="0" applyFont="1" applyBorder="1" applyAlignment="1">
      <alignment horizontal="center" vertical="center" wrapText="1"/>
    </xf>
    <xf numFmtId="0" fontId="6" fillId="0" borderId="27" xfId="0" applyFont="1" applyBorder="1" applyAlignment="1">
      <alignment horizontal="center" vertical="center" wrapText="1"/>
    </xf>
    <xf numFmtId="1" fontId="6" fillId="0" borderId="35" xfId="0" applyNumberFormat="1" applyFont="1" applyFill="1" applyBorder="1" applyAlignment="1">
      <alignment horizontal="center" vertical="center"/>
    </xf>
    <xf numFmtId="1" fontId="6" fillId="0" borderId="62" xfId="0" applyNumberFormat="1" applyFont="1" applyFill="1" applyBorder="1" applyAlignment="1">
      <alignment horizontal="center" vertical="center"/>
    </xf>
    <xf numFmtId="1" fontId="6" fillId="0" borderId="63" xfId="0" applyNumberFormat="1" applyFont="1" applyFill="1" applyBorder="1" applyAlignment="1">
      <alignment horizontal="center" vertical="center"/>
    </xf>
    <xf numFmtId="0" fontId="2" fillId="0" borderId="64" xfId="0" applyFont="1" applyBorder="1" applyAlignment="1">
      <alignment horizontal="center" vertical="center" wrapText="1"/>
    </xf>
    <xf numFmtId="0" fontId="2" fillId="0" borderId="83" xfId="0" applyFont="1" applyBorder="1" applyAlignment="1">
      <alignment horizontal="center" vertical="center" wrapText="1"/>
    </xf>
    <xf numFmtId="1" fontId="2" fillId="0" borderId="32" xfId="0" applyNumberFormat="1" applyFont="1" applyFill="1" applyBorder="1" applyAlignment="1">
      <alignment horizontal="center" vertical="center"/>
    </xf>
    <xf numFmtId="1" fontId="2" fillId="0" borderId="33" xfId="0" applyNumberFormat="1" applyFont="1" applyFill="1" applyBorder="1" applyAlignment="1">
      <alignment horizontal="center" vertical="center"/>
    </xf>
    <xf numFmtId="1" fontId="2" fillId="0" borderId="34" xfId="0" applyNumberFormat="1" applyFont="1" applyFill="1" applyBorder="1" applyAlignment="1">
      <alignment horizontal="center" vertical="center"/>
    </xf>
    <xf numFmtId="0" fontId="30" fillId="16" borderId="87" xfId="4" applyBorder="1" applyAlignment="1">
      <alignment horizontal="left" vertical="center" wrapText="1"/>
    </xf>
    <xf numFmtId="0" fontId="30" fillId="16" borderId="88" xfId="4" applyBorder="1" applyAlignment="1">
      <alignment horizontal="left" vertical="center" wrapText="1"/>
    </xf>
    <xf numFmtId="0" fontId="30" fillId="16" borderId="86" xfId="4" applyBorder="1" applyAlignment="1">
      <alignment horizontal="left" vertical="center" wrapText="1"/>
    </xf>
    <xf numFmtId="0" fontId="0" fillId="0" borderId="56" xfId="0" applyBorder="1" applyAlignment="1">
      <alignment horizontal="left" vertical="top"/>
    </xf>
    <xf numFmtId="0" fontId="13" fillId="5" borderId="55" xfId="0" applyFont="1" applyFill="1" applyBorder="1" applyAlignment="1">
      <alignment horizontal="center"/>
    </xf>
    <xf numFmtId="0" fontId="13" fillId="5" borderId="43" xfId="0" applyFont="1" applyFill="1" applyBorder="1" applyAlignment="1">
      <alignment horizontal="center"/>
    </xf>
    <xf numFmtId="0" fontId="13" fillId="5" borderId="44" xfId="0" applyFont="1" applyFill="1" applyBorder="1" applyAlignment="1">
      <alignment horizontal="center"/>
    </xf>
    <xf numFmtId="0" fontId="42" fillId="0" borderId="11" xfId="0" applyFont="1" applyBorder="1" applyAlignment="1">
      <alignment horizontal="left" vertical="top"/>
    </xf>
    <xf numFmtId="0" fontId="42" fillId="0" borderId="12" xfId="0" applyFont="1" applyBorder="1" applyAlignment="1">
      <alignment horizontal="left" vertical="top"/>
    </xf>
    <xf numFmtId="0" fontId="31" fillId="16" borderId="1" xfId="4" applyFont="1" applyBorder="1" applyAlignment="1">
      <alignment horizontal="left" vertical="top"/>
    </xf>
    <xf numFmtId="165" fontId="31" fillId="16" borderId="1" xfId="4" applyNumberFormat="1" applyFont="1" applyBorder="1" applyAlignment="1" applyProtection="1">
      <alignment horizontal="center" vertical="center"/>
    </xf>
    <xf numFmtId="0" fontId="31" fillId="16" borderId="1" xfId="4" applyFont="1" applyBorder="1" applyAlignment="1" applyProtection="1">
      <alignment horizontal="center" vertical="center"/>
    </xf>
    <xf numFmtId="0" fontId="31" fillId="16" borderId="6" xfId="4" applyFont="1" applyBorder="1" applyAlignment="1" applyProtection="1">
      <alignment horizontal="center" vertical="center"/>
    </xf>
    <xf numFmtId="0" fontId="4" fillId="5" borderId="32" xfId="0" applyFont="1" applyFill="1" applyBorder="1" applyAlignment="1">
      <alignment horizontal="center"/>
    </xf>
    <xf numFmtId="0" fontId="4" fillId="5" borderId="58" xfId="0" applyFont="1" applyFill="1" applyBorder="1" applyAlignment="1">
      <alignment horizontal="center"/>
    </xf>
    <xf numFmtId="0" fontId="4" fillId="5" borderId="73" xfId="0" applyFont="1" applyFill="1" applyBorder="1" applyAlignment="1">
      <alignment horizontal="center"/>
    </xf>
    <xf numFmtId="0" fontId="4" fillId="5" borderId="33" xfId="0" applyFont="1" applyFill="1" applyBorder="1" applyAlignment="1">
      <alignment horizontal="center"/>
    </xf>
    <xf numFmtId="0" fontId="4" fillId="5" borderId="34" xfId="0" applyFont="1" applyFill="1" applyBorder="1" applyAlignment="1">
      <alignment horizontal="center"/>
    </xf>
    <xf numFmtId="0" fontId="0" fillId="7" borderId="56" xfId="0" applyFill="1" applyBorder="1" applyAlignment="1" applyProtection="1">
      <alignment horizontal="center"/>
      <protection locked="0"/>
    </xf>
    <xf numFmtId="0" fontId="0" fillId="7" borderId="57" xfId="0" applyFill="1" applyBorder="1" applyAlignment="1" applyProtection="1">
      <alignment horizontal="center"/>
      <protection locked="0"/>
    </xf>
    <xf numFmtId="0" fontId="0" fillId="0" borderId="37" xfId="0" applyBorder="1" applyAlignment="1">
      <alignment horizontal="left" vertical="center"/>
    </xf>
    <xf numFmtId="0" fontId="0" fillId="0" borderId="38" xfId="0" applyBorder="1" applyAlignment="1">
      <alignment horizontal="left" vertical="center"/>
    </xf>
    <xf numFmtId="0" fontId="0" fillId="0" borderId="39" xfId="0" applyBorder="1" applyAlignment="1">
      <alignment horizontal="left" vertical="center"/>
    </xf>
    <xf numFmtId="0" fontId="0" fillId="0" borderId="24" xfId="0" applyBorder="1" applyAlignment="1">
      <alignment horizontal="left" vertical="center"/>
    </xf>
    <xf numFmtId="0" fontId="0" fillId="0" borderId="0" xfId="0" applyBorder="1" applyAlignment="1">
      <alignment horizontal="left" vertical="center"/>
    </xf>
    <xf numFmtId="0" fontId="0" fillId="0" borderId="25" xfId="0" applyBorder="1" applyAlignment="1">
      <alignment horizontal="left" vertical="center"/>
    </xf>
    <xf numFmtId="0" fontId="0" fillId="0" borderId="26" xfId="0" applyBorder="1" applyAlignment="1">
      <alignment horizontal="left" vertical="center"/>
    </xf>
    <xf numFmtId="0" fontId="0" fillId="0" borderId="27" xfId="0" applyBorder="1" applyAlignment="1">
      <alignment horizontal="left" vertical="center"/>
    </xf>
    <xf numFmtId="0" fontId="0" fillId="0" borderId="28" xfId="0" applyBorder="1" applyAlignment="1">
      <alignment horizontal="left" vertical="center"/>
    </xf>
    <xf numFmtId="0" fontId="34" fillId="16" borderId="75" xfId="4" applyFont="1" applyBorder="1" applyAlignment="1">
      <alignment horizontal="left" vertical="center" wrapText="1"/>
    </xf>
    <xf numFmtId="0" fontId="34" fillId="16" borderId="79" xfId="4" applyFont="1" applyBorder="1" applyAlignment="1">
      <alignment horizontal="left" vertical="center" wrapText="1"/>
    </xf>
    <xf numFmtId="0" fontId="34" fillId="16" borderId="0" xfId="4" applyFont="1" applyBorder="1" applyAlignment="1">
      <alignment horizontal="left" vertical="center" wrapText="1"/>
    </xf>
    <xf numFmtId="0" fontId="34" fillId="16" borderId="80" xfId="4" applyFont="1" applyBorder="1" applyAlignment="1">
      <alignment horizontal="left" vertical="center" wrapText="1"/>
    </xf>
    <xf numFmtId="0" fontId="34" fillId="16" borderId="78" xfId="4" applyFont="1" applyBorder="1" applyAlignment="1">
      <alignment horizontal="left" vertical="center" wrapText="1"/>
    </xf>
    <xf numFmtId="0" fontId="34" fillId="16" borderId="81" xfId="4" applyFont="1" applyBorder="1" applyAlignment="1">
      <alignment horizontal="left" vertical="center" wrapText="1"/>
    </xf>
    <xf numFmtId="0" fontId="30" fillId="16" borderId="75" xfId="4" applyBorder="1" applyAlignment="1">
      <alignment horizontal="left" vertical="center" wrapText="1"/>
    </xf>
    <xf numFmtId="0" fontId="30" fillId="16" borderId="79" xfId="4" applyBorder="1" applyAlignment="1">
      <alignment horizontal="left" vertical="center" wrapText="1"/>
    </xf>
    <xf numFmtId="0" fontId="30" fillId="16" borderId="0" xfId="4" applyBorder="1" applyAlignment="1">
      <alignment horizontal="left" vertical="center" wrapText="1"/>
    </xf>
    <xf numFmtId="0" fontId="30" fillId="16" borderId="80" xfId="4" applyBorder="1" applyAlignment="1">
      <alignment horizontal="left" vertical="center" wrapText="1"/>
    </xf>
    <xf numFmtId="0" fontId="30" fillId="16" borderId="76" xfId="4" applyBorder="1" applyAlignment="1">
      <alignment horizontal="left" vertical="center" wrapText="1"/>
    </xf>
    <xf numFmtId="0" fontId="30" fillId="16" borderId="77" xfId="4" applyBorder="1" applyAlignment="1">
      <alignment horizontal="left" vertical="center" wrapText="1"/>
    </xf>
    <xf numFmtId="0" fontId="30" fillId="16" borderId="78" xfId="4" applyBorder="1" applyAlignment="1">
      <alignment horizontal="left" vertical="center" wrapText="1"/>
    </xf>
    <xf numFmtId="0" fontId="30" fillId="16" borderId="81" xfId="4" applyBorder="1" applyAlignment="1">
      <alignment horizontal="left" vertical="center" wrapText="1"/>
    </xf>
    <xf numFmtId="0" fontId="4" fillId="5" borderId="13" xfId="0" applyFont="1" applyFill="1" applyBorder="1" applyAlignment="1">
      <alignment horizontal="center"/>
    </xf>
    <xf numFmtId="0" fontId="4" fillId="5" borderId="14" xfId="0" applyFont="1" applyFill="1" applyBorder="1" applyAlignment="1">
      <alignment horizontal="center"/>
    </xf>
    <xf numFmtId="0" fontId="4" fillId="5" borderId="15" xfId="0" applyFont="1" applyFill="1" applyBorder="1" applyAlignment="1">
      <alignment horizontal="center"/>
    </xf>
    <xf numFmtId="0" fontId="4" fillId="5" borderId="60" xfId="0" applyFont="1" applyFill="1" applyBorder="1" applyAlignment="1">
      <alignment horizontal="center" vertical="center"/>
    </xf>
    <xf numFmtId="0" fontId="0" fillId="0" borderId="68" xfId="0" applyBorder="1" applyAlignment="1">
      <alignment horizontal="center" vertical="center"/>
    </xf>
    <xf numFmtId="0" fontId="0" fillId="0" borderId="69" xfId="0" applyBorder="1" applyAlignment="1">
      <alignment horizontal="center" vertical="center"/>
    </xf>
    <xf numFmtId="0" fontId="0" fillId="0" borderId="70" xfId="0" applyBorder="1" applyAlignment="1">
      <alignment horizontal="center" vertical="center"/>
    </xf>
    <xf numFmtId="0" fontId="4" fillId="5" borderId="52" xfId="0" applyFont="1" applyFill="1" applyBorder="1" applyAlignment="1">
      <alignment horizontal="center"/>
    </xf>
    <xf numFmtId="0" fontId="4" fillId="5" borderId="71" xfId="0" applyFont="1" applyFill="1" applyBorder="1" applyAlignment="1">
      <alignment horizontal="center"/>
    </xf>
    <xf numFmtId="0" fontId="4" fillId="5" borderId="82" xfId="0" applyFont="1" applyFill="1" applyBorder="1" applyAlignment="1">
      <alignment horizontal="center"/>
    </xf>
    <xf numFmtId="0" fontId="4" fillId="5" borderId="22" xfId="0" applyFont="1" applyFill="1" applyBorder="1" applyAlignment="1">
      <alignment horizontal="center"/>
    </xf>
    <xf numFmtId="0" fontId="4" fillId="5" borderId="23" xfId="0" applyFont="1" applyFill="1" applyBorder="1" applyAlignment="1">
      <alignment horizontal="center"/>
    </xf>
    <xf numFmtId="0" fontId="10" fillId="4" borderId="1" xfId="0" applyFont="1" applyFill="1" applyBorder="1" applyAlignment="1">
      <alignment horizontal="left" vertical="center" wrapText="1"/>
    </xf>
    <xf numFmtId="0" fontId="15" fillId="9" borderId="1" xfId="0" applyFont="1" applyFill="1" applyBorder="1" applyAlignment="1">
      <alignment horizontal="left"/>
    </xf>
    <xf numFmtId="0" fontId="37" fillId="5" borderId="1" xfId="0" applyFont="1" applyFill="1" applyBorder="1" applyAlignment="1">
      <alignment horizontal="center"/>
    </xf>
    <xf numFmtId="0" fontId="9" fillId="0" borderId="1" xfId="0" applyFont="1" applyBorder="1" applyAlignment="1">
      <alignment horizontal="left"/>
    </xf>
    <xf numFmtId="0" fontId="9" fillId="0" borderId="1" xfId="0" applyFont="1" applyBorder="1" applyAlignment="1">
      <alignment horizontal="left" vertical="center"/>
    </xf>
    <xf numFmtId="0" fontId="9" fillId="0" borderId="19" xfId="0" applyFont="1" applyBorder="1" applyAlignment="1">
      <alignment horizontal="left" vertical="top"/>
    </xf>
    <xf numFmtId="0" fontId="9" fillId="0" borderId="20" xfId="0" applyFont="1" applyBorder="1" applyAlignment="1">
      <alignment horizontal="left" vertical="top"/>
    </xf>
    <xf numFmtId="0" fontId="9" fillId="0" borderId="21" xfId="0" applyFont="1" applyBorder="1" applyAlignment="1">
      <alignment horizontal="left" vertical="top"/>
    </xf>
    <xf numFmtId="0" fontId="4" fillId="5" borderId="32" xfId="0" applyFont="1" applyFill="1" applyBorder="1" applyAlignment="1">
      <alignment horizontal="left"/>
    </xf>
    <xf numFmtId="0" fontId="4" fillId="5" borderId="33" xfId="0" applyFont="1" applyFill="1" applyBorder="1" applyAlignment="1">
      <alignment horizontal="left"/>
    </xf>
    <xf numFmtId="0" fontId="4" fillId="5" borderId="58" xfId="0" applyFont="1" applyFill="1" applyBorder="1" applyAlignment="1">
      <alignment horizontal="left"/>
    </xf>
  </cellXfs>
  <cellStyles count="5">
    <cellStyle name="Lien hypertexte" xfId="3" builtinId="8"/>
    <cellStyle name="Monétaire" xfId="1" builtinId="4"/>
    <cellStyle name="Normal" xfId="0" builtinId="0"/>
    <cellStyle name="Pourcentage" xfId="2" builtinId="5"/>
    <cellStyle name="Satisfaisant" xfId="4" builtinId="26"/>
  </cellStyles>
  <dxfs count="2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s>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20</xdr:col>
      <xdr:colOff>38099</xdr:colOff>
      <xdr:row>30</xdr:row>
      <xdr:rowOff>38100</xdr:rowOff>
    </xdr:to>
    <xdr:sp macro="" textlink="">
      <xdr:nvSpPr>
        <xdr:cNvPr id="2" name="ZoneTexte 1">
          <a:extLst>
            <a:ext uri="{FF2B5EF4-FFF2-40B4-BE49-F238E27FC236}">
              <a16:creationId xmlns:a16="http://schemas.microsoft.com/office/drawing/2014/main" id="{00000000-0008-0000-0000-000002000000}"/>
            </a:ext>
          </a:extLst>
        </xdr:cNvPr>
        <xdr:cNvSpPr txBox="1"/>
      </xdr:nvSpPr>
      <xdr:spPr>
        <a:xfrm>
          <a:off x="0" y="0"/>
          <a:ext cx="12525374" cy="7038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FR" sz="1100">
            <a:solidFill>
              <a:schemeClr val="dk1"/>
            </a:solidFill>
            <a:effectLst/>
            <a:latin typeface="+mn-lt"/>
            <a:ea typeface="+mn-ea"/>
            <a:cs typeface="+mn-cs"/>
          </a:endParaRPr>
        </a:p>
        <a:p>
          <a:endParaRPr lang="fr-FR" sz="1100">
            <a:solidFill>
              <a:schemeClr val="dk1"/>
            </a:solidFill>
            <a:effectLst/>
            <a:latin typeface="+mn-lt"/>
            <a:ea typeface="+mn-ea"/>
            <a:cs typeface="+mn-cs"/>
          </a:endParaRPr>
        </a:p>
        <a:p>
          <a:endParaRPr lang="fr-FR" sz="1100">
            <a:solidFill>
              <a:schemeClr val="dk1"/>
            </a:solidFill>
            <a:effectLst/>
            <a:latin typeface="+mn-lt"/>
            <a:ea typeface="+mn-ea"/>
            <a:cs typeface="+mn-cs"/>
          </a:endParaRPr>
        </a:p>
        <a:p>
          <a:endParaRPr lang="fr-FR" sz="1100">
            <a:solidFill>
              <a:schemeClr val="dk1"/>
            </a:solidFill>
            <a:effectLst/>
            <a:latin typeface="+mn-lt"/>
            <a:ea typeface="+mn-ea"/>
            <a:cs typeface="+mn-cs"/>
          </a:endParaRPr>
        </a:p>
        <a:p>
          <a:endParaRPr lang="fr-FR" sz="1100">
            <a:solidFill>
              <a:schemeClr val="dk1"/>
            </a:solidFill>
            <a:effectLst/>
            <a:latin typeface="+mn-lt"/>
            <a:ea typeface="+mn-ea"/>
            <a:cs typeface="+mn-cs"/>
          </a:endParaRPr>
        </a:p>
        <a:p>
          <a:r>
            <a:rPr lang="fr-FR" sz="1100">
              <a:solidFill>
                <a:schemeClr val="dk1"/>
              </a:solidFill>
              <a:effectLst/>
              <a:latin typeface="+mn-lt"/>
              <a:ea typeface="+mn-ea"/>
              <a:cs typeface="+mn-cs"/>
            </a:rPr>
            <a:t>Ce document doit être déposé sur </a:t>
          </a:r>
          <a:r>
            <a:rPr lang="fr-FR" sz="1100" u="sng">
              <a:solidFill>
                <a:schemeClr val="dk1"/>
              </a:solidFill>
              <a:effectLst/>
              <a:latin typeface="+mn-lt"/>
              <a:ea typeface="+mn-ea"/>
              <a:cs typeface="+mn-cs"/>
              <a:hlinkClick xmlns:r="http://schemas.openxmlformats.org/officeDocument/2006/relationships" r:id=""/>
            </a:rPr>
            <a:t>nuxeo</a:t>
          </a:r>
          <a:r>
            <a:rPr lang="fr-FR" sz="1100">
              <a:solidFill>
                <a:schemeClr val="dk1"/>
              </a:solidFill>
              <a:effectLst/>
              <a:latin typeface="+mn-lt"/>
              <a:ea typeface="+mn-ea"/>
              <a:cs typeface="+mn-cs"/>
            </a:rPr>
            <a:t> avec les annexes, sous forme de dossier compressé (zip ou autre).</a:t>
          </a:r>
        </a:p>
        <a:p>
          <a:r>
            <a:rPr lang="fr-FR" sz="1100">
              <a:solidFill>
                <a:schemeClr val="dk1"/>
              </a:solidFill>
              <a:effectLst/>
              <a:latin typeface="+mn-lt"/>
              <a:ea typeface="+mn-ea"/>
              <a:cs typeface="+mn-cs"/>
            </a:rPr>
            <a:t> </a:t>
          </a:r>
        </a:p>
        <a:p>
          <a:r>
            <a:rPr lang="fr-FR" sz="1100" b="1">
              <a:solidFill>
                <a:schemeClr val="dk1"/>
              </a:solidFill>
              <a:effectLst/>
              <a:latin typeface="+mn-lt"/>
              <a:ea typeface="+mn-ea"/>
              <a:cs typeface="+mn-cs"/>
            </a:rPr>
            <a:t>Direction des Etudes et de la Formation</a:t>
          </a:r>
          <a:endParaRPr lang="fr-FR" sz="1100">
            <a:solidFill>
              <a:schemeClr val="dk1"/>
            </a:solidFill>
            <a:effectLst/>
            <a:latin typeface="+mn-lt"/>
            <a:ea typeface="+mn-ea"/>
            <a:cs typeface="+mn-cs"/>
          </a:endParaRPr>
        </a:p>
        <a:p>
          <a:r>
            <a:rPr lang="fr-FR" sz="1100">
              <a:solidFill>
                <a:schemeClr val="dk1"/>
              </a:solidFill>
              <a:effectLst/>
              <a:latin typeface="+mn-lt"/>
              <a:ea typeface="+mn-ea"/>
              <a:cs typeface="+mn-cs"/>
            </a:rPr>
            <a:t>Tel :+33 (0) 4 89 15 16 04 (secrétariat) BP 2135   - 06103 NICE CEDEX 2</a:t>
          </a:r>
        </a:p>
        <a:p>
          <a:endParaRPr lang="fr-FR" sz="1100"/>
        </a:p>
        <a:p>
          <a:pPr algn="ctr">
            <a:spcAft>
              <a:spcPts val="0"/>
            </a:spcAft>
          </a:pPr>
          <a:r>
            <a:rPr lang="fr-FR" sz="1600" b="1" kern="150">
              <a:effectLst/>
              <a:latin typeface="Calibri" panose="020F0502020204030204" pitchFamily="34" charset="0"/>
              <a:ea typeface="Arial Unicode MS"/>
              <a:cs typeface="Arial Unicode MS"/>
            </a:rPr>
            <a:t>Dossier </a:t>
          </a:r>
          <a:r>
            <a:rPr lang="fr-FR" sz="1600" b="1" kern="150">
              <a:solidFill>
                <a:schemeClr val="accent4">
                  <a:lumMod val="75000"/>
                </a:schemeClr>
              </a:solidFill>
              <a:effectLst/>
              <a:latin typeface="Calibri" panose="020F0502020204030204" pitchFamily="34" charset="0"/>
              <a:ea typeface="Arial Unicode MS"/>
              <a:cs typeface="Arial Unicode MS"/>
            </a:rPr>
            <a:t>d'instruction pour </a:t>
          </a:r>
          <a:r>
            <a:rPr lang="fr-FR" sz="1600" b="1" kern="150">
              <a:effectLst/>
              <a:latin typeface="Calibri" panose="020F0502020204030204" pitchFamily="34" charset="0"/>
              <a:ea typeface="Arial Unicode MS"/>
              <a:cs typeface="Arial Unicode MS"/>
            </a:rPr>
            <a:t>création, modification, renouvellement, fermeture</a:t>
          </a:r>
          <a:br>
            <a:rPr lang="fr-FR" sz="1600" b="1" kern="150">
              <a:effectLst/>
              <a:latin typeface="Calibri" panose="020F0502020204030204" pitchFamily="34" charset="0"/>
              <a:ea typeface="Arial Unicode MS"/>
              <a:cs typeface="Arial Unicode MS"/>
            </a:rPr>
          </a:br>
          <a:r>
            <a:rPr lang="fr-FR" sz="1600" b="1" kern="150">
              <a:effectLst/>
              <a:latin typeface="Calibri" panose="020F0502020204030204" pitchFamily="34" charset="0"/>
              <a:ea typeface="Arial Unicode MS"/>
              <a:cs typeface="Arial Unicode MS"/>
            </a:rPr>
            <a:t>Contrat 2022</a:t>
          </a:r>
          <a:br>
            <a:rPr lang="fr-FR" sz="1600" b="1" kern="150">
              <a:effectLst/>
              <a:latin typeface="Calibri" panose="020F0502020204030204" pitchFamily="34" charset="0"/>
              <a:ea typeface="Arial Unicode MS"/>
              <a:cs typeface="Arial Unicode MS"/>
            </a:rPr>
          </a:br>
          <a:r>
            <a:rPr lang="fr-FR" sz="1600" b="1" kern="150">
              <a:effectLst/>
              <a:latin typeface="Calibri" panose="020F0502020204030204" pitchFamily="34" charset="0"/>
              <a:ea typeface="Arial Unicode MS"/>
              <a:cs typeface="Arial Unicode MS"/>
            </a:rPr>
            <a:t>Diplôme D’Université (DU)</a:t>
          </a:r>
          <a:endParaRPr lang="fr-FR" sz="1600" kern="150">
            <a:effectLst/>
            <a:latin typeface="Liberation Serif"/>
            <a:ea typeface="Arial Unicode MS"/>
            <a:cs typeface="Arial Unicode MS"/>
          </a:endParaRPr>
        </a:p>
        <a:p>
          <a:pPr algn="ctr">
            <a:spcAft>
              <a:spcPts val="0"/>
            </a:spcAft>
          </a:pPr>
          <a:r>
            <a:rPr lang="fr-FR" sz="1600" b="1" kern="150">
              <a:effectLst/>
              <a:latin typeface="Calibri" panose="020F0502020204030204" pitchFamily="34" charset="0"/>
              <a:ea typeface="Arial Unicode MS"/>
              <a:cs typeface="Arial Unicode MS"/>
            </a:rPr>
            <a:t>Diplôme Inter-Université (DIU)</a:t>
          </a:r>
          <a:endParaRPr lang="fr-FR" sz="1600" kern="150">
            <a:effectLst/>
            <a:latin typeface="Liberation Serif"/>
            <a:ea typeface="Arial Unicode MS"/>
            <a:cs typeface="Arial Unicode MS"/>
          </a:endParaRPr>
        </a:p>
        <a:p>
          <a:pPr algn="ctr">
            <a:spcAft>
              <a:spcPts val="0"/>
            </a:spcAft>
          </a:pPr>
          <a:r>
            <a:rPr lang="fr-FR" sz="1600" b="1" kern="150">
              <a:effectLst/>
              <a:latin typeface="Calibri" panose="020F0502020204030204" pitchFamily="34" charset="0"/>
              <a:ea typeface="Arial Unicode MS"/>
              <a:cs typeface="Arial Unicode MS"/>
            </a:rPr>
            <a:t>&amp;</a:t>
          </a:r>
          <a:endParaRPr lang="fr-FR" sz="1600" kern="150">
            <a:effectLst/>
            <a:latin typeface="Liberation Serif"/>
            <a:ea typeface="Arial Unicode MS"/>
            <a:cs typeface="Arial Unicode MS"/>
          </a:endParaRPr>
        </a:p>
        <a:p>
          <a:pPr algn="ctr">
            <a:spcAft>
              <a:spcPts val="0"/>
            </a:spcAft>
          </a:pPr>
          <a:r>
            <a:rPr lang="fr-FR" sz="1600" b="1" kern="150">
              <a:effectLst/>
              <a:latin typeface="Calibri" panose="020F0502020204030204" pitchFamily="34" charset="0"/>
              <a:ea typeface="Arial Unicode MS"/>
              <a:cs typeface="Arial Unicode MS"/>
            </a:rPr>
            <a:t>Diplôme d’Etablissement (DE)</a:t>
          </a:r>
          <a:endParaRPr lang="fr-FR" sz="1600" kern="150">
            <a:effectLst/>
            <a:latin typeface="Liberation Serif"/>
            <a:ea typeface="Arial Unicode MS"/>
            <a:cs typeface="Arial Unicode MS"/>
          </a:endParaRPr>
        </a:p>
        <a:p>
          <a:pPr marL="274320" indent="-274320" algn="just">
            <a:spcBef>
              <a:spcPts val="1200"/>
            </a:spcBef>
            <a:spcAft>
              <a:spcPts val="600"/>
            </a:spcAft>
          </a:pPr>
          <a:endParaRPr lang="fr-FR" sz="1100" b="1" i="1" kern="150">
            <a:effectLst/>
            <a:latin typeface="Liberation Sans"/>
          </a:endParaRPr>
        </a:p>
        <a:p>
          <a:pPr marL="274320" indent="-274320" algn="just">
            <a:spcBef>
              <a:spcPts val="1200"/>
            </a:spcBef>
            <a:spcAft>
              <a:spcPts val="600"/>
            </a:spcAft>
          </a:pPr>
          <a:r>
            <a:rPr lang="fr-FR" sz="1100" b="1" i="1" kern="150">
              <a:solidFill>
                <a:schemeClr val="accent4">
                  <a:lumMod val="75000"/>
                </a:schemeClr>
              </a:solidFill>
              <a:effectLst/>
              <a:latin typeface="Liberation Sans"/>
            </a:rPr>
            <a:t>Définition Formation établissement : </a:t>
          </a:r>
        </a:p>
        <a:p>
          <a:pPr marL="274320" indent="-274320" algn="l">
            <a:spcBef>
              <a:spcPts val="1200"/>
            </a:spcBef>
            <a:spcAft>
              <a:spcPts val="600"/>
            </a:spcAft>
          </a:pPr>
          <a:r>
            <a:rPr lang="fr-FR" sz="1100" b="1" i="1" kern="150">
              <a:solidFill>
                <a:schemeClr val="accent4">
                  <a:lumMod val="75000"/>
                </a:schemeClr>
              </a:solidFill>
              <a:effectLst/>
              <a:latin typeface="Liberation Sans"/>
            </a:rPr>
            <a:t>Processus :</a:t>
          </a:r>
          <a:r>
            <a:rPr lang="fr-FR" sz="1100" b="1" i="1" kern="150" baseline="0">
              <a:solidFill>
                <a:schemeClr val="accent4">
                  <a:lumMod val="75000"/>
                </a:schemeClr>
              </a:solidFill>
              <a:effectLst/>
              <a:latin typeface="Liberation Sans"/>
            </a:rPr>
            <a:t> Ce dossier est a renseigner à partir du moment où l'opportunité de création/modification/renouvellement/fermeture a été validée par le Vice-président Formation à l'issue de la phase de formalisation. </a:t>
          </a:r>
        </a:p>
        <a:p>
          <a:pPr marL="274320" indent="-274320" algn="l">
            <a:spcBef>
              <a:spcPts val="1200"/>
            </a:spcBef>
            <a:spcAft>
              <a:spcPts val="600"/>
            </a:spcAft>
          </a:pPr>
          <a:r>
            <a:rPr lang="fr-FR" sz="1100" b="1" i="1" kern="150" baseline="0">
              <a:solidFill>
                <a:schemeClr val="accent4">
                  <a:lumMod val="75000"/>
                </a:schemeClr>
              </a:solidFill>
              <a:effectLst/>
              <a:latin typeface="Liberation Sans"/>
            </a:rPr>
            <a:t>Une fois le dossier renseigné, il devra être déposé au bureau de la scoalirté de votre composante pour vérification avant envoi à la DEF/SPOF.</a:t>
          </a:r>
          <a:endParaRPr lang="fr-FR" sz="1100" b="1" i="1" kern="150">
            <a:solidFill>
              <a:schemeClr val="accent4">
                <a:lumMod val="75000"/>
              </a:schemeClr>
            </a:solidFill>
            <a:effectLst/>
            <a:latin typeface="Liberation Sans"/>
          </a:endParaRPr>
        </a:p>
        <a:p>
          <a:pPr marL="274320" indent="-274320" algn="just">
            <a:spcBef>
              <a:spcPts val="1200"/>
            </a:spcBef>
            <a:spcAft>
              <a:spcPts val="600"/>
            </a:spcAft>
          </a:pPr>
          <a:r>
            <a:rPr lang="fr-FR" sz="1100" b="1" i="1" kern="150">
              <a:effectLst/>
              <a:latin typeface="Liberation Sans"/>
            </a:rPr>
            <a:t>Note à l’attention des</a:t>
          </a:r>
          <a:r>
            <a:rPr lang="fr-FR" sz="1100" b="1" i="1" kern="150" baseline="0">
              <a:effectLst/>
              <a:latin typeface="Liberation Sans"/>
            </a:rPr>
            <a:t> porteurs de projet et des directions support :</a:t>
          </a:r>
          <a:endParaRPr lang="fr-FR" sz="1100" b="1" kern="150">
            <a:effectLst/>
            <a:latin typeface="Liberation Sans"/>
          </a:endParaRPr>
        </a:p>
        <a:p>
          <a:pPr marL="342900" lvl="0" indent="-342900" algn="just">
            <a:spcAft>
              <a:spcPts val="0"/>
            </a:spcAft>
            <a:buFont typeface="Symbol" panose="05050102010706020507" pitchFamily="18" charset="2"/>
            <a:buChar char=""/>
          </a:pPr>
          <a:r>
            <a:rPr lang="fr-FR" sz="1200" b="1" i="1" kern="150">
              <a:solidFill>
                <a:schemeClr val="accent4">
                  <a:lumMod val="75000"/>
                </a:schemeClr>
              </a:solidFill>
              <a:effectLst/>
              <a:latin typeface="Calibri" panose="020F0502020204030204" pitchFamily="34" charset="0"/>
              <a:ea typeface="Arial Unicode MS"/>
              <a:cs typeface="Arial Unicode MS"/>
            </a:rPr>
            <a:t>Le</a:t>
          </a:r>
          <a:r>
            <a:rPr lang="fr-FR" sz="1200" b="1" i="1" kern="150" baseline="0">
              <a:solidFill>
                <a:schemeClr val="accent4">
                  <a:lumMod val="75000"/>
                </a:schemeClr>
              </a:solidFill>
              <a:effectLst/>
              <a:latin typeface="Calibri" panose="020F0502020204030204" pitchFamily="34" charset="0"/>
              <a:ea typeface="Arial Unicode MS"/>
              <a:cs typeface="Arial Unicode MS"/>
            </a:rPr>
            <a:t> feuillet 1 est la note de présentation à renseigner pour la phase de présentation du projet</a:t>
          </a:r>
          <a:endParaRPr lang="fr-FR" sz="1200" b="1" i="1" kern="150">
            <a:solidFill>
              <a:schemeClr val="accent4">
                <a:lumMod val="75000"/>
              </a:schemeClr>
            </a:solidFill>
            <a:effectLst/>
            <a:latin typeface="Calibri" panose="020F0502020204030204" pitchFamily="34" charset="0"/>
            <a:ea typeface="Arial Unicode MS"/>
            <a:cs typeface="Arial Unicode MS"/>
          </a:endParaRPr>
        </a:p>
        <a:p>
          <a:pPr marL="342900" lvl="0" indent="-342900" algn="just">
            <a:spcAft>
              <a:spcPts val="0"/>
            </a:spcAft>
            <a:buFont typeface="Symbol" panose="05050102010706020507" pitchFamily="18" charset="2"/>
            <a:buChar char=""/>
          </a:pPr>
          <a:r>
            <a:rPr lang="fr-FR" sz="1200" b="1" i="1" kern="150">
              <a:solidFill>
                <a:schemeClr val="accent4">
                  <a:lumMod val="75000"/>
                </a:schemeClr>
              </a:solidFill>
              <a:effectLst/>
              <a:latin typeface="Calibri" panose="020F0502020204030204" pitchFamily="34" charset="0"/>
              <a:ea typeface="Arial Unicode MS"/>
              <a:cs typeface="Arial Unicode MS"/>
            </a:rPr>
            <a:t>Les</a:t>
          </a:r>
          <a:r>
            <a:rPr lang="fr-FR" sz="1200" b="1" i="1" kern="150" baseline="0">
              <a:solidFill>
                <a:schemeClr val="accent4">
                  <a:lumMod val="75000"/>
                </a:schemeClr>
              </a:solidFill>
              <a:effectLst/>
              <a:latin typeface="Calibri" panose="020F0502020204030204" pitchFamily="34" charset="0"/>
              <a:ea typeface="Arial Unicode MS"/>
              <a:cs typeface="Arial Unicode MS"/>
            </a:rPr>
            <a:t> feuillets 2, 3, 4, 5, 6 et 7 sont rensiegnés par le porteur du projet. Les autres feuillets (8 et 9) sont renseignés par les Directions support concernées.</a:t>
          </a:r>
        </a:p>
        <a:p>
          <a:pPr marL="342900" lvl="0" indent="-342900" algn="just">
            <a:spcAft>
              <a:spcPts val="0"/>
            </a:spcAft>
            <a:buFont typeface="Symbol" panose="05050102010706020507" pitchFamily="18" charset="2"/>
            <a:buChar char=""/>
          </a:pPr>
          <a:r>
            <a:rPr lang="fr-FR" sz="1200" b="1" i="1" kern="150" baseline="0">
              <a:solidFill>
                <a:schemeClr val="accent4">
                  <a:lumMod val="75000"/>
                </a:schemeClr>
              </a:solidFill>
              <a:effectLst/>
              <a:latin typeface="Calibri" panose="020F0502020204030204" pitchFamily="34" charset="0"/>
              <a:ea typeface="Arial Unicode MS"/>
              <a:cs typeface="Arial Unicode MS"/>
            </a:rPr>
            <a:t>Le feuillet "Suivi du propcessus" est a renseigner au long du processus d'instruction par le service scolarité et la DEF/SPOF.</a:t>
          </a:r>
        </a:p>
        <a:p>
          <a:pPr marL="342900" lvl="0" indent="-342900" algn="just">
            <a:spcAft>
              <a:spcPts val="0"/>
            </a:spcAft>
            <a:buFont typeface="Symbol" panose="05050102010706020507" pitchFamily="18" charset="2"/>
            <a:buChar char=""/>
          </a:pPr>
          <a:r>
            <a:rPr lang="fr-FR" sz="1100" i="1">
              <a:solidFill>
                <a:schemeClr val="dk1"/>
              </a:solidFill>
              <a:effectLst/>
              <a:latin typeface="+mn-lt"/>
              <a:ea typeface="+mn-ea"/>
              <a:cs typeface="+mn-cs"/>
            </a:rPr>
            <a:t>Pour les demandes de créations, toutes les informations devront être obligatoirement</a:t>
          </a:r>
          <a:r>
            <a:rPr lang="fr-FR" sz="1100" i="1" baseline="0">
              <a:solidFill>
                <a:schemeClr val="dk1"/>
              </a:solidFill>
              <a:effectLst/>
              <a:latin typeface="+mn-lt"/>
              <a:ea typeface="+mn-ea"/>
              <a:cs typeface="+mn-cs"/>
            </a:rPr>
            <a:t> </a:t>
          </a:r>
          <a:r>
            <a:rPr lang="fr-FR" sz="1100" i="1">
              <a:solidFill>
                <a:schemeClr val="dk1"/>
              </a:solidFill>
              <a:effectLst/>
              <a:latin typeface="+mn-lt"/>
              <a:ea typeface="+mn-ea"/>
              <a:cs typeface="+mn-cs"/>
            </a:rPr>
            <a:t>transmises par les déposants pour</a:t>
          </a:r>
          <a:r>
            <a:rPr lang="fr-FR" sz="1100" i="1" baseline="0">
              <a:solidFill>
                <a:schemeClr val="dk1"/>
              </a:solidFill>
              <a:effectLst/>
              <a:latin typeface="+mn-lt"/>
              <a:ea typeface="+mn-ea"/>
              <a:cs typeface="+mn-cs"/>
            </a:rPr>
            <a:t> que le dossier soit examiné</a:t>
          </a:r>
          <a:r>
            <a:rPr lang="fr-FR" sz="1100" i="1">
              <a:solidFill>
                <a:schemeClr val="dk1"/>
              </a:solidFill>
              <a:effectLst/>
              <a:latin typeface="+mn-lt"/>
              <a:ea typeface="+mn-ea"/>
              <a:cs typeface="+mn-cs"/>
            </a:rPr>
            <a:t>.</a:t>
          </a:r>
        </a:p>
        <a:p>
          <a:pPr marL="342900" marR="0" lvl="0" indent="-342900" algn="just"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lang="fr-FR" sz="1100" i="1">
              <a:solidFill>
                <a:schemeClr val="dk1"/>
              </a:solidFill>
              <a:effectLst/>
              <a:latin typeface="+mn-lt"/>
              <a:ea typeface="+mn-ea"/>
              <a:cs typeface="+mn-cs"/>
            </a:rPr>
            <a:t>Pour les demandes de modification, la dernière version du dossier devra être prise comme base de travail. Les modifications devront être clairement signalées</a:t>
          </a:r>
          <a:r>
            <a:rPr lang="fr-FR" sz="1100" i="1" baseline="0">
              <a:solidFill>
                <a:schemeClr val="dk1"/>
              </a:solidFill>
              <a:effectLst/>
              <a:latin typeface="+mn-lt"/>
              <a:ea typeface="+mn-ea"/>
              <a:cs typeface="+mn-cs"/>
            </a:rPr>
            <a:t> dans les </a:t>
          </a:r>
          <a:r>
            <a:rPr lang="fr-FR" sz="1100" i="1" baseline="0">
              <a:solidFill>
                <a:srgbClr val="FF0000"/>
              </a:solidFill>
              <a:effectLst/>
              <a:latin typeface="+mn-lt"/>
              <a:ea typeface="+mn-ea"/>
              <a:cs typeface="+mn-cs"/>
            </a:rPr>
            <a:t>fichiers du dossier (dossier + MCC) et une brève notice devra accompagnant le dépôt devra expliquer les modifications apportées.</a:t>
          </a:r>
          <a:endParaRPr lang="fr-FR" sz="1100">
            <a:solidFill>
              <a:srgbClr val="FF0000"/>
            </a:solidFill>
            <a:effectLst/>
          </a:endParaRPr>
        </a:p>
        <a:p>
          <a:pPr marL="342900" lvl="0" indent="-342900" algn="just">
            <a:spcAft>
              <a:spcPts val="0"/>
            </a:spcAft>
            <a:buFont typeface="Symbol" panose="05050102010706020507" pitchFamily="18" charset="2"/>
            <a:buChar char=""/>
          </a:pPr>
          <a:r>
            <a:rPr lang="fr-FR" sz="1100" i="1" kern="150">
              <a:solidFill>
                <a:srgbClr val="FF0000"/>
              </a:solidFill>
              <a:effectLst/>
              <a:latin typeface="Calibri" panose="020F0502020204030204" pitchFamily="34" charset="0"/>
              <a:ea typeface="Arial Unicode MS"/>
              <a:cs typeface="Arial Unicode MS"/>
            </a:rPr>
            <a:t>L’équilibre financier est obligatoire</a:t>
          </a:r>
        </a:p>
        <a:p>
          <a:pPr marL="342900" lvl="0" indent="-342900" algn="just">
            <a:spcAft>
              <a:spcPts val="0"/>
            </a:spcAft>
            <a:buFont typeface="Symbol" panose="05050102010706020507" pitchFamily="18" charset="2"/>
            <a:buChar char=""/>
          </a:pPr>
          <a:r>
            <a:rPr lang="fr-FR" sz="1100" i="1">
              <a:solidFill>
                <a:schemeClr val="dk1"/>
              </a:solidFill>
              <a:effectLst/>
              <a:latin typeface="+mn-lt"/>
              <a:ea typeface="+mn-ea"/>
              <a:cs typeface="+mn-cs"/>
            </a:rPr>
            <a:t>Toute demande de création validée sera valable jusqu'à la fin de la période d'accréditation</a:t>
          </a:r>
          <a:r>
            <a:rPr lang="fr-FR" sz="1100" i="1" baseline="0">
              <a:solidFill>
                <a:schemeClr val="dk1"/>
              </a:solidFill>
              <a:effectLst/>
              <a:latin typeface="+mn-lt"/>
              <a:ea typeface="+mn-ea"/>
              <a:cs typeface="+mn-cs"/>
            </a:rPr>
            <a:t> en cours. A l'issue de cette période une demande de renouvellement devra être faite.</a:t>
          </a:r>
          <a:endParaRPr lang="fr-FR" sz="1100">
            <a:effectLst/>
          </a:endParaRPr>
        </a:p>
        <a:p>
          <a:pPr marL="342900" lvl="0" indent="-342900" algn="just">
            <a:spcAft>
              <a:spcPts val="0"/>
            </a:spcAft>
            <a:buFont typeface="Symbol" panose="05050102010706020507" pitchFamily="18" charset="2"/>
            <a:buChar char=""/>
          </a:pPr>
          <a:r>
            <a:rPr lang="fr-FR" sz="1100" i="1" kern="150">
              <a:effectLst/>
              <a:latin typeface="Calibri" panose="020F0502020204030204" pitchFamily="34" charset="0"/>
              <a:ea typeface="Arial Unicode MS"/>
              <a:cs typeface="Arial Unicode MS"/>
            </a:rPr>
            <a:t>Pour un affichage correct de l’offre de formation, merci de faire une demande de fermeture.</a:t>
          </a:r>
          <a:endParaRPr lang="fr-FR" sz="1100" kern="150">
            <a:effectLst/>
            <a:latin typeface="Liberation Serif"/>
            <a:ea typeface="Arial Unicode MS"/>
            <a:cs typeface="Arial Unicode MS"/>
          </a:endParaRPr>
        </a:p>
      </xdr:txBody>
    </xdr:sp>
    <xdr:clientData/>
  </xdr:twoCellAnchor>
  <xdr:twoCellAnchor editAs="oneCell">
    <xdr:from>
      <xdr:col>7</xdr:col>
      <xdr:colOff>600075</xdr:colOff>
      <xdr:row>0</xdr:row>
      <xdr:rowOff>85726</xdr:rowOff>
    </xdr:from>
    <xdr:to>
      <xdr:col>12</xdr:col>
      <xdr:colOff>447675</xdr:colOff>
      <xdr:row>4</xdr:row>
      <xdr:rowOff>62002</xdr:rowOff>
    </xdr:to>
    <xdr:pic>
      <xdr:nvPicPr>
        <xdr:cNvPr id="4" name="Imag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62550" y="85726"/>
          <a:ext cx="2895600" cy="7382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57150</xdr:colOff>
      <xdr:row>0</xdr:row>
      <xdr:rowOff>47625</xdr:rowOff>
    </xdr:from>
    <xdr:to>
      <xdr:col>0</xdr:col>
      <xdr:colOff>923925</xdr:colOff>
      <xdr:row>0</xdr:row>
      <xdr:rowOff>811562</xdr:rowOff>
    </xdr:to>
    <xdr:pic>
      <xdr:nvPicPr>
        <xdr:cNvPr id="2" name="Image 1">
          <a:extLst>
            <a:ext uri="{FF2B5EF4-FFF2-40B4-BE49-F238E27FC236}">
              <a16:creationId xmlns:a16="http://schemas.microsoft.com/office/drawing/2014/main" id="{04F0B074-1C04-46AC-AF52-A12D96D2E0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47625"/>
          <a:ext cx="866775" cy="7639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114300</xdr:colOff>
      <xdr:row>0</xdr:row>
      <xdr:rowOff>76200</xdr:rowOff>
    </xdr:from>
    <xdr:to>
      <xdr:col>1</xdr:col>
      <xdr:colOff>1016586</xdr:colOff>
      <xdr:row>0</xdr:row>
      <xdr:rowOff>765108</xdr:rowOff>
    </xdr:to>
    <xdr:pic>
      <xdr:nvPicPr>
        <xdr:cNvPr id="4" name="Image 3">
          <a:extLst>
            <a:ext uri="{FF2B5EF4-FFF2-40B4-BE49-F238E27FC236}">
              <a16:creationId xmlns:a16="http://schemas.microsoft.com/office/drawing/2014/main" id="{10ACF042-A1C3-4C7E-8D33-B566E57CA86E}"/>
            </a:ext>
          </a:extLst>
        </xdr:cNvPr>
        <xdr:cNvPicPr>
          <a:picLocks noChangeAspect="1"/>
        </xdr:cNvPicPr>
      </xdr:nvPicPr>
      <xdr:blipFill>
        <a:blip xmlns:r="http://schemas.openxmlformats.org/officeDocument/2006/relationships" r:embed="rId2"/>
        <a:stretch>
          <a:fillRect/>
        </a:stretch>
      </xdr:blipFill>
      <xdr:spPr>
        <a:xfrm>
          <a:off x="6934200" y="76200"/>
          <a:ext cx="902286" cy="68890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11</xdr:col>
      <xdr:colOff>85725</xdr:colOff>
      <xdr:row>3</xdr:row>
      <xdr:rowOff>47625</xdr:rowOff>
    </xdr:from>
    <xdr:to>
      <xdr:col>11</xdr:col>
      <xdr:colOff>704850</xdr:colOff>
      <xdr:row>3</xdr:row>
      <xdr:rowOff>171450</xdr:rowOff>
    </xdr:to>
    <xdr:sp macro="" textlink="">
      <xdr:nvSpPr>
        <xdr:cNvPr id="3" name="Flèche : droite 2">
          <a:extLst>
            <a:ext uri="{FF2B5EF4-FFF2-40B4-BE49-F238E27FC236}">
              <a16:creationId xmlns:a16="http://schemas.microsoft.com/office/drawing/2014/main" id="{0470B83E-22A0-4C74-BE25-697BEEFBAB05}"/>
            </a:ext>
          </a:extLst>
        </xdr:cNvPr>
        <xdr:cNvSpPr/>
      </xdr:nvSpPr>
      <xdr:spPr>
        <a:xfrm>
          <a:off x="13792200" y="1476375"/>
          <a:ext cx="619125" cy="123825"/>
        </a:xfrm>
        <a:prstGeom prst="rightArrow">
          <a:avLst/>
        </a:prstGeom>
        <a:solidFill>
          <a:schemeClr val="accent6"/>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8</xdr:col>
      <xdr:colOff>104775</xdr:colOff>
      <xdr:row>23</xdr:row>
      <xdr:rowOff>209550</xdr:rowOff>
    </xdr:from>
    <xdr:to>
      <xdr:col>8</xdr:col>
      <xdr:colOff>885825</xdr:colOff>
      <xdr:row>23</xdr:row>
      <xdr:rowOff>333375</xdr:rowOff>
    </xdr:to>
    <xdr:sp macro="" textlink="">
      <xdr:nvSpPr>
        <xdr:cNvPr id="4" name="Flèche : droite 3">
          <a:extLst>
            <a:ext uri="{FF2B5EF4-FFF2-40B4-BE49-F238E27FC236}">
              <a16:creationId xmlns:a16="http://schemas.microsoft.com/office/drawing/2014/main" id="{75BD5FEA-90F7-4B81-B607-8429E17330CC}"/>
            </a:ext>
          </a:extLst>
        </xdr:cNvPr>
        <xdr:cNvSpPr/>
      </xdr:nvSpPr>
      <xdr:spPr>
        <a:xfrm>
          <a:off x="10868025" y="6000750"/>
          <a:ext cx="781050" cy="123825"/>
        </a:xfrm>
        <a:prstGeom prst="rightArrow">
          <a:avLst/>
        </a:prstGeom>
        <a:solidFill>
          <a:schemeClr val="accent6"/>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8</xdr:col>
      <xdr:colOff>95250</xdr:colOff>
      <xdr:row>14</xdr:row>
      <xdr:rowOff>38100</xdr:rowOff>
    </xdr:from>
    <xdr:to>
      <xdr:col>8</xdr:col>
      <xdr:colOff>876300</xdr:colOff>
      <xdr:row>14</xdr:row>
      <xdr:rowOff>161925</xdr:rowOff>
    </xdr:to>
    <xdr:sp macro="" textlink="">
      <xdr:nvSpPr>
        <xdr:cNvPr id="5" name="Flèche : droite 4">
          <a:extLst>
            <a:ext uri="{FF2B5EF4-FFF2-40B4-BE49-F238E27FC236}">
              <a16:creationId xmlns:a16="http://schemas.microsoft.com/office/drawing/2014/main" id="{AD4D5BA4-518B-4147-B149-692F1A852D08}"/>
            </a:ext>
          </a:extLst>
        </xdr:cNvPr>
        <xdr:cNvSpPr/>
      </xdr:nvSpPr>
      <xdr:spPr>
        <a:xfrm>
          <a:off x="10858500" y="4105275"/>
          <a:ext cx="781050" cy="123825"/>
        </a:xfrm>
        <a:prstGeom prst="rightArrow">
          <a:avLst/>
        </a:prstGeom>
        <a:solidFill>
          <a:schemeClr val="accent6"/>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95250</xdr:colOff>
      <xdr:row>30</xdr:row>
      <xdr:rowOff>142874</xdr:rowOff>
    </xdr:from>
    <xdr:to>
      <xdr:col>8</xdr:col>
      <xdr:colOff>952500</xdr:colOff>
      <xdr:row>30</xdr:row>
      <xdr:rowOff>285749</xdr:rowOff>
    </xdr:to>
    <xdr:sp macro="" textlink="">
      <xdr:nvSpPr>
        <xdr:cNvPr id="6" name="Flèche : droite 5">
          <a:extLst>
            <a:ext uri="{FF2B5EF4-FFF2-40B4-BE49-F238E27FC236}">
              <a16:creationId xmlns:a16="http://schemas.microsoft.com/office/drawing/2014/main" id="{54560CCF-8052-4C45-A8B4-754B550D5B48}"/>
            </a:ext>
          </a:extLst>
        </xdr:cNvPr>
        <xdr:cNvSpPr/>
      </xdr:nvSpPr>
      <xdr:spPr>
        <a:xfrm>
          <a:off x="9163050" y="7658099"/>
          <a:ext cx="2952750" cy="142875"/>
        </a:xfrm>
        <a:prstGeom prst="rightArrow">
          <a:avLst/>
        </a:prstGeom>
        <a:solidFill>
          <a:schemeClr val="accent6"/>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8</xdr:col>
      <xdr:colOff>21167</xdr:colOff>
      <xdr:row>33</xdr:row>
      <xdr:rowOff>31750</xdr:rowOff>
    </xdr:from>
    <xdr:to>
      <xdr:col>9</xdr:col>
      <xdr:colOff>994834</xdr:colOff>
      <xdr:row>33</xdr:row>
      <xdr:rowOff>185210</xdr:rowOff>
    </xdr:to>
    <xdr:sp macro="" textlink="">
      <xdr:nvSpPr>
        <xdr:cNvPr id="7" name="Flèche : droite 6">
          <a:extLst>
            <a:ext uri="{FF2B5EF4-FFF2-40B4-BE49-F238E27FC236}">
              <a16:creationId xmlns:a16="http://schemas.microsoft.com/office/drawing/2014/main" id="{7C8BC3C0-6F3B-4D1A-B514-0A0488047447}"/>
            </a:ext>
          </a:extLst>
        </xdr:cNvPr>
        <xdr:cNvSpPr/>
      </xdr:nvSpPr>
      <xdr:spPr>
        <a:xfrm>
          <a:off x="11176000" y="7789333"/>
          <a:ext cx="2021417" cy="153460"/>
        </a:xfrm>
        <a:prstGeom prst="rightArrow">
          <a:avLst/>
        </a:prstGeom>
        <a:solidFill>
          <a:schemeClr val="accent6"/>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7.bin"/><Relationship Id="rId5" Type="http://schemas.openxmlformats.org/officeDocument/2006/relationships/comments" Target="../comments1.xml"/><Relationship Id="rId4"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249977111117893"/>
    <pageSetUpPr fitToPage="1"/>
  </sheetPr>
  <dimension ref="A1:A30"/>
  <sheetViews>
    <sheetView view="pageBreakPreview" topLeftCell="A8" zoomScaleNormal="100" zoomScaleSheetLayoutView="100" workbookViewId="0">
      <selection activeCell="U29" sqref="U29"/>
    </sheetView>
  </sheetViews>
  <sheetFormatPr baseColWidth="10" defaultColWidth="9.140625" defaultRowHeight="15" x14ac:dyDescent="0.25"/>
  <cols>
    <col min="1" max="1" width="13.5703125" customWidth="1"/>
  </cols>
  <sheetData>
    <row r="1" spans="1:1" x14ac:dyDescent="0.25">
      <c r="A1" s="1"/>
    </row>
    <row r="23" ht="27.75" customHeight="1" x14ac:dyDescent="0.25"/>
    <row r="30" ht="129" customHeight="1" x14ac:dyDescent="0.25"/>
  </sheetData>
  <pageMargins left="0.7" right="0.7" top="0.75" bottom="0.75" header="0.3" footer="0.3"/>
  <pageSetup paperSize="9" scale="70" fitToHeight="0" orientation="landscape" r:id="rId1"/>
  <colBreaks count="1" manualBreakCount="1">
    <brk id="20" max="33"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F20"/>
  <sheetViews>
    <sheetView zoomScale="90" zoomScaleNormal="90" workbookViewId="0">
      <selection activeCell="B38" sqref="B38"/>
    </sheetView>
  </sheetViews>
  <sheetFormatPr baseColWidth="10" defaultRowHeight="15" x14ac:dyDescent="0.25"/>
  <cols>
    <col min="1" max="1" width="58" customWidth="1"/>
    <col min="2" max="2" width="71.5703125" customWidth="1"/>
    <col min="3" max="3" width="37.5703125" customWidth="1"/>
  </cols>
  <sheetData>
    <row r="1" spans="1:3" ht="19.5" thickBot="1" x14ac:dyDescent="0.35">
      <c r="A1" s="290" t="s">
        <v>353</v>
      </c>
      <c r="B1" s="291"/>
      <c r="C1" s="291"/>
    </row>
    <row r="2" spans="1:3" ht="15.75" thickBot="1" x14ac:dyDescent="0.3">
      <c r="A2" s="304" t="s">
        <v>194</v>
      </c>
      <c r="B2" s="304"/>
      <c r="C2" s="304"/>
    </row>
    <row r="3" spans="1:3" ht="16.5" thickBot="1" x14ac:dyDescent="0.3">
      <c r="A3" s="478" t="s">
        <v>211</v>
      </c>
      <c r="B3" s="479"/>
      <c r="C3" s="480"/>
    </row>
    <row r="4" spans="1:3" ht="15.75" x14ac:dyDescent="0.25">
      <c r="A4" s="49"/>
      <c r="B4" s="49" t="s">
        <v>212</v>
      </c>
      <c r="C4" s="49" t="s">
        <v>213</v>
      </c>
    </row>
    <row r="5" spans="1:3" x14ac:dyDescent="0.25">
      <c r="A5" s="50" t="s">
        <v>214</v>
      </c>
      <c r="B5" s="15"/>
      <c r="C5" s="16"/>
    </row>
    <row r="6" spans="1:3" x14ac:dyDescent="0.25">
      <c r="A6" s="50" t="s">
        <v>215</v>
      </c>
      <c r="B6" s="51">
        <v>0</v>
      </c>
      <c r="C6" s="51">
        <v>0</v>
      </c>
    </row>
    <row r="7" spans="1:3" x14ac:dyDescent="0.25">
      <c r="A7" s="52" t="s">
        <v>216</v>
      </c>
      <c r="B7" s="53"/>
      <c r="C7" s="16"/>
    </row>
    <row r="8" spans="1:3" x14ac:dyDescent="0.25">
      <c r="A8" s="52" t="s">
        <v>217</v>
      </c>
      <c r="B8" s="53"/>
      <c r="C8" s="54"/>
    </row>
    <row r="9" spans="1:3" x14ac:dyDescent="0.25">
      <c r="A9" s="50" t="s">
        <v>218</v>
      </c>
      <c r="B9" s="53"/>
      <c r="C9" s="54"/>
    </row>
    <row r="10" spans="1:3" x14ac:dyDescent="0.25">
      <c r="A10" s="50" t="s">
        <v>219</v>
      </c>
      <c r="B10" s="53"/>
      <c r="C10" s="54"/>
    </row>
    <row r="11" spans="1:3" x14ac:dyDescent="0.25">
      <c r="A11" s="52" t="s">
        <v>220</v>
      </c>
      <c r="B11" s="53"/>
      <c r="C11" s="54"/>
    </row>
    <row r="12" spans="1:3" x14ac:dyDescent="0.25">
      <c r="A12" s="52" t="s">
        <v>278</v>
      </c>
      <c r="B12" s="53"/>
      <c r="C12" s="55"/>
    </row>
    <row r="13" spans="1:3" x14ac:dyDescent="0.25">
      <c r="A13" s="50" t="s">
        <v>221</v>
      </c>
      <c r="B13" s="53"/>
      <c r="C13" s="55"/>
    </row>
    <row r="14" spans="1:3" x14ac:dyDescent="0.25">
      <c r="A14" s="50" t="s">
        <v>222</v>
      </c>
      <c r="B14" s="53"/>
      <c r="C14" s="55"/>
    </row>
    <row r="15" spans="1:3" x14ac:dyDescent="0.25">
      <c r="A15" s="52" t="s">
        <v>223</v>
      </c>
      <c r="B15" s="53"/>
      <c r="C15" s="55"/>
    </row>
    <row r="16" spans="1:3" x14ac:dyDescent="0.25">
      <c r="A16" s="30"/>
      <c r="B16" s="30"/>
      <c r="C16" s="30"/>
    </row>
    <row r="17" spans="1:6" x14ac:dyDescent="0.25">
      <c r="A17" s="30"/>
      <c r="B17" s="30"/>
      <c r="C17" s="30"/>
    </row>
    <row r="19" spans="1:6" ht="15.75" thickBot="1" x14ac:dyDescent="0.3"/>
    <row r="20" spans="1:6" ht="65.25" customHeight="1" thickBot="1" x14ac:dyDescent="0.3">
      <c r="A20" s="56" t="s">
        <v>224</v>
      </c>
      <c r="B20" s="57"/>
      <c r="C20" s="30"/>
      <c r="D20" s="30"/>
      <c r="E20" s="30"/>
      <c r="F20" s="30"/>
    </row>
  </sheetData>
  <mergeCells count="3">
    <mergeCell ref="A1:C1"/>
    <mergeCell ref="A3:C3"/>
    <mergeCell ref="A2:C2"/>
  </mergeCells>
  <dataValidations count="1">
    <dataValidation type="list" allowBlank="1" showInputMessage="1" showErrorMessage="1" sqref="B20">
      <formula1>"Favorable, Défavorable, Favorable avec réserve"</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3"/>
  <sheetViews>
    <sheetView workbookViewId="0">
      <selection activeCell="B14" sqref="B14"/>
    </sheetView>
  </sheetViews>
  <sheetFormatPr baseColWidth="10" defaultRowHeight="15" x14ac:dyDescent="0.25"/>
  <cols>
    <col min="7" max="7" width="66.42578125" bestFit="1" customWidth="1"/>
    <col min="11" max="11" width="18.28515625" bestFit="1" customWidth="1"/>
  </cols>
  <sheetData>
    <row r="1" spans="1:12" x14ac:dyDescent="0.25">
      <c r="A1" t="s">
        <v>151</v>
      </c>
      <c r="D1" t="s">
        <v>152</v>
      </c>
      <c r="F1" t="s">
        <v>92</v>
      </c>
      <c r="G1" t="s">
        <v>93</v>
      </c>
      <c r="H1" t="s">
        <v>146</v>
      </c>
      <c r="I1" t="s">
        <v>153</v>
      </c>
      <c r="J1" t="s">
        <v>157</v>
      </c>
      <c r="K1" t="s">
        <v>164</v>
      </c>
      <c r="L1" t="s">
        <v>170</v>
      </c>
    </row>
    <row r="2" spans="1:12" x14ac:dyDescent="0.25">
      <c r="A2" t="s">
        <v>1</v>
      </c>
      <c r="B2" t="s">
        <v>5</v>
      </c>
      <c r="C2" t="s">
        <v>32</v>
      </c>
      <c r="D2" t="s">
        <v>44</v>
      </c>
      <c r="E2" t="s">
        <v>60</v>
      </c>
      <c r="F2" t="s">
        <v>85</v>
      </c>
      <c r="G2" t="s">
        <v>124</v>
      </c>
      <c r="H2" t="s">
        <v>147</v>
      </c>
      <c r="I2" t="s">
        <v>154</v>
      </c>
      <c r="J2" t="s">
        <v>162</v>
      </c>
      <c r="K2" t="s">
        <v>165</v>
      </c>
      <c r="L2" t="s">
        <v>169</v>
      </c>
    </row>
    <row r="3" spans="1:12" x14ac:dyDescent="0.25">
      <c r="A3" t="s">
        <v>2</v>
      </c>
      <c r="B3" t="s">
        <v>6</v>
      </c>
      <c r="C3" t="s">
        <v>33</v>
      </c>
      <c r="D3" t="s">
        <v>45</v>
      </c>
      <c r="E3" t="s">
        <v>61</v>
      </c>
      <c r="F3" t="s">
        <v>86</v>
      </c>
      <c r="G3" t="s">
        <v>125</v>
      </c>
      <c r="H3" t="s">
        <v>148</v>
      </c>
      <c r="I3" t="s">
        <v>155</v>
      </c>
      <c r="J3" t="s">
        <v>161</v>
      </c>
      <c r="K3" t="s">
        <v>166</v>
      </c>
      <c r="L3" t="s">
        <v>171</v>
      </c>
    </row>
    <row r="4" spans="1:12" x14ac:dyDescent="0.25">
      <c r="A4" t="s">
        <v>3</v>
      </c>
      <c r="D4" t="s">
        <v>46</v>
      </c>
      <c r="E4" t="s">
        <v>62</v>
      </c>
      <c r="F4" t="s">
        <v>87</v>
      </c>
      <c r="G4" t="s">
        <v>126</v>
      </c>
      <c r="H4" t="s">
        <v>149</v>
      </c>
      <c r="I4" t="s">
        <v>156</v>
      </c>
      <c r="J4" t="s">
        <v>158</v>
      </c>
      <c r="K4" t="s">
        <v>167</v>
      </c>
    </row>
    <row r="5" spans="1:12" x14ac:dyDescent="0.25">
      <c r="A5" t="s">
        <v>4</v>
      </c>
      <c r="B5" t="s">
        <v>7</v>
      </c>
      <c r="D5" t="s">
        <v>48</v>
      </c>
      <c r="E5" t="s">
        <v>63</v>
      </c>
      <c r="F5" t="s">
        <v>88</v>
      </c>
      <c r="G5" t="s">
        <v>129</v>
      </c>
      <c r="H5" t="s">
        <v>150</v>
      </c>
      <c r="J5" t="s">
        <v>159</v>
      </c>
    </row>
    <row r="6" spans="1:12" x14ac:dyDescent="0.25">
      <c r="B6" t="s">
        <v>8</v>
      </c>
      <c r="D6" t="s">
        <v>52</v>
      </c>
      <c r="E6" t="s">
        <v>64</v>
      </c>
      <c r="F6" t="s">
        <v>89</v>
      </c>
      <c r="G6" t="s">
        <v>138</v>
      </c>
      <c r="J6" t="s">
        <v>160</v>
      </c>
    </row>
    <row r="7" spans="1:12" x14ac:dyDescent="0.25">
      <c r="B7" t="s">
        <v>258</v>
      </c>
      <c r="D7" t="s">
        <v>53</v>
      </c>
      <c r="E7" t="s">
        <v>65</v>
      </c>
      <c r="F7" t="s">
        <v>90</v>
      </c>
      <c r="G7" t="s">
        <v>139</v>
      </c>
      <c r="J7" t="s">
        <v>163</v>
      </c>
    </row>
    <row r="8" spans="1:12" x14ac:dyDescent="0.25">
      <c r="D8" t="s">
        <v>56</v>
      </c>
      <c r="E8" t="s">
        <v>66</v>
      </c>
      <c r="F8" t="s">
        <v>91</v>
      </c>
      <c r="G8" t="s">
        <v>143</v>
      </c>
    </row>
    <row r="9" spans="1:12" x14ac:dyDescent="0.25">
      <c r="D9" t="s">
        <v>58</v>
      </c>
      <c r="G9" t="s">
        <v>144</v>
      </c>
    </row>
    <row r="10" spans="1:12" x14ac:dyDescent="0.25">
      <c r="D10" t="s">
        <v>49</v>
      </c>
      <c r="G10" t="s">
        <v>142</v>
      </c>
    </row>
    <row r="11" spans="1:12" x14ac:dyDescent="0.25">
      <c r="D11" t="s">
        <v>50</v>
      </c>
      <c r="G11" t="s">
        <v>130</v>
      </c>
    </row>
    <row r="12" spans="1:12" x14ac:dyDescent="0.25">
      <c r="D12" t="s">
        <v>47</v>
      </c>
      <c r="G12" t="s">
        <v>131</v>
      </c>
    </row>
    <row r="13" spans="1:12" x14ac:dyDescent="0.25">
      <c r="D13" t="s">
        <v>51</v>
      </c>
      <c r="G13" t="s">
        <v>132</v>
      </c>
    </row>
    <row r="14" spans="1:12" x14ac:dyDescent="0.25">
      <c r="D14" t="s">
        <v>54</v>
      </c>
      <c r="G14" t="s">
        <v>133</v>
      </c>
    </row>
    <row r="15" spans="1:12" x14ac:dyDescent="0.25">
      <c r="D15" t="s">
        <v>55</v>
      </c>
      <c r="G15" t="s">
        <v>134</v>
      </c>
    </row>
    <row r="16" spans="1:12" x14ac:dyDescent="0.25">
      <c r="D16" t="s">
        <v>57</v>
      </c>
      <c r="G16" t="s">
        <v>135</v>
      </c>
    </row>
    <row r="17" spans="4:7" x14ac:dyDescent="0.25">
      <c r="D17" t="s">
        <v>43</v>
      </c>
      <c r="G17" t="s">
        <v>101</v>
      </c>
    </row>
    <row r="18" spans="4:7" x14ac:dyDescent="0.25">
      <c r="D18" t="s">
        <v>59</v>
      </c>
      <c r="G18" t="s">
        <v>102</v>
      </c>
    </row>
    <row r="19" spans="4:7" x14ac:dyDescent="0.25">
      <c r="D19" t="s">
        <v>179</v>
      </c>
      <c r="G19" t="s">
        <v>103</v>
      </c>
    </row>
    <row r="20" spans="4:7" x14ac:dyDescent="0.25">
      <c r="G20" t="s">
        <v>104</v>
      </c>
    </row>
    <row r="21" spans="4:7" x14ac:dyDescent="0.25">
      <c r="G21" t="s">
        <v>105</v>
      </c>
    </row>
    <row r="22" spans="4:7" x14ac:dyDescent="0.25">
      <c r="G22" t="s">
        <v>107</v>
      </c>
    </row>
    <row r="23" spans="4:7" x14ac:dyDescent="0.25">
      <c r="G23" t="s">
        <v>108</v>
      </c>
    </row>
    <row r="24" spans="4:7" x14ac:dyDescent="0.25">
      <c r="G24" t="s">
        <v>109</v>
      </c>
    </row>
    <row r="25" spans="4:7" x14ac:dyDescent="0.25">
      <c r="G25" t="s">
        <v>110</v>
      </c>
    </row>
    <row r="26" spans="4:7" x14ac:dyDescent="0.25">
      <c r="G26" t="s">
        <v>112</v>
      </c>
    </row>
    <row r="27" spans="4:7" x14ac:dyDescent="0.25">
      <c r="G27" t="s">
        <v>113</v>
      </c>
    </row>
    <row r="28" spans="4:7" x14ac:dyDescent="0.25">
      <c r="G28" t="s">
        <v>114</v>
      </c>
    </row>
    <row r="29" spans="4:7" x14ac:dyDescent="0.25">
      <c r="G29" t="s">
        <v>115</v>
      </c>
    </row>
    <row r="30" spans="4:7" x14ac:dyDescent="0.25">
      <c r="G30" t="s">
        <v>116</v>
      </c>
    </row>
    <row r="31" spans="4:7" x14ac:dyDescent="0.25">
      <c r="G31" t="s">
        <v>117</v>
      </c>
    </row>
    <row r="32" spans="4:7" x14ac:dyDescent="0.25">
      <c r="G32" t="s">
        <v>118</v>
      </c>
    </row>
    <row r="33" spans="7:7" x14ac:dyDescent="0.25">
      <c r="G33" t="s">
        <v>119</v>
      </c>
    </row>
    <row r="34" spans="7:7" x14ac:dyDescent="0.25">
      <c r="G34" t="s">
        <v>120</v>
      </c>
    </row>
    <row r="35" spans="7:7" x14ac:dyDescent="0.25">
      <c r="G35" t="s">
        <v>121</v>
      </c>
    </row>
    <row r="36" spans="7:7" x14ac:dyDescent="0.25">
      <c r="G36" t="s">
        <v>94</v>
      </c>
    </row>
    <row r="37" spans="7:7" x14ac:dyDescent="0.25">
      <c r="G37" t="s">
        <v>95</v>
      </c>
    </row>
    <row r="38" spans="7:7" x14ac:dyDescent="0.25">
      <c r="G38" t="s">
        <v>97</v>
      </c>
    </row>
    <row r="39" spans="7:7" x14ac:dyDescent="0.25">
      <c r="G39" t="s">
        <v>98</v>
      </c>
    </row>
    <row r="40" spans="7:7" x14ac:dyDescent="0.25">
      <c r="G40" t="s">
        <v>100</v>
      </c>
    </row>
    <row r="41" spans="7:7" x14ac:dyDescent="0.25">
      <c r="G41" t="s">
        <v>136</v>
      </c>
    </row>
    <row r="42" spans="7:7" x14ac:dyDescent="0.25">
      <c r="G42" t="s">
        <v>128</v>
      </c>
    </row>
    <row r="43" spans="7:7" x14ac:dyDescent="0.25">
      <c r="G43" t="s">
        <v>127</v>
      </c>
    </row>
    <row r="44" spans="7:7" x14ac:dyDescent="0.25">
      <c r="G44" t="s">
        <v>96</v>
      </c>
    </row>
    <row r="45" spans="7:7" x14ac:dyDescent="0.25">
      <c r="G45" t="s">
        <v>99</v>
      </c>
    </row>
    <row r="46" spans="7:7" x14ac:dyDescent="0.25">
      <c r="G46" t="s">
        <v>106</v>
      </c>
    </row>
    <row r="47" spans="7:7" x14ac:dyDescent="0.25">
      <c r="G47" t="s">
        <v>111</v>
      </c>
    </row>
    <row r="48" spans="7:7" x14ac:dyDescent="0.25">
      <c r="G48" t="s">
        <v>122</v>
      </c>
    </row>
    <row r="49" spans="7:7" x14ac:dyDescent="0.25">
      <c r="G49" t="s">
        <v>123</v>
      </c>
    </row>
    <row r="50" spans="7:7" x14ac:dyDescent="0.25">
      <c r="G50" t="s">
        <v>137</v>
      </c>
    </row>
    <row r="51" spans="7:7" x14ac:dyDescent="0.25">
      <c r="G51" t="s">
        <v>140</v>
      </c>
    </row>
    <row r="52" spans="7:7" x14ac:dyDescent="0.25">
      <c r="G52" t="s">
        <v>141</v>
      </c>
    </row>
    <row r="53" spans="7:7" x14ac:dyDescent="0.25">
      <c r="G53" t="s">
        <v>145</v>
      </c>
    </row>
  </sheetData>
  <sortState ref="G2:G53">
    <sortCondition ref="G2"/>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F43"/>
  <sheetViews>
    <sheetView topLeftCell="A26" zoomScaleNormal="100" workbookViewId="0">
      <selection activeCell="D34" sqref="D34"/>
    </sheetView>
  </sheetViews>
  <sheetFormatPr baseColWidth="10" defaultRowHeight="15" x14ac:dyDescent="0.25"/>
  <cols>
    <col min="1" max="1" width="111.85546875" customWidth="1"/>
    <col min="2" max="2" width="21.7109375" customWidth="1"/>
    <col min="4" max="4" width="47.42578125" customWidth="1"/>
  </cols>
  <sheetData>
    <row r="1" spans="1:6" ht="68.25" customHeight="1" thickBot="1" x14ac:dyDescent="0.3">
      <c r="A1" s="61" t="s">
        <v>262</v>
      </c>
      <c r="B1" s="60"/>
      <c r="C1" s="30"/>
    </row>
    <row r="2" spans="1:6" ht="15.75" thickBot="1" x14ac:dyDescent="0.3"/>
    <row r="3" spans="1:6" ht="15.75" thickBot="1" x14ac:dyDescent="0.3">
      <c r="A3" s="247" t="s">
        <v>229</v>
      </c>
      <c r="B3" s="248"/>
    </row>
    <row r="4" spans="1:6" ht="15.75" thickBot="1" x14ac:dyDescent="0.3">
      <c r="A4" s="66" t="s">
        <v>244</v>
      </c>
      <c r="B4" s="59"/>
      <c r="D4" s="30"/>
      <c r="E4" s="30"/>
      <c r="F4" s="30"/>
    </row>
    <row r="5" spans="1:6" ht="15.75" thickBot="1" x14ac:dyDescent="0.3">
      <c r="A5" s="69" t="s">
        <v>230</v>
      </c>
      <c r="B5" s="67"/>
      <c r="D5" s="30"/>
      <c r="E5" s="30"/>
      <c r="F5" s="30"/>
    </row>
    <row r="6" spans="1:6" s="30" customFormat="1" ht="15.75" thickBot="1" x14ac:dyDescent="0.3">
      <c r="A6" s="70" t="s">
        <v>84</v>
      </c>
      <c r="B6" s="68"/>
    </row>
    <row r="7" spans="1:6" x14ac:dyDescent="0.25">
      <c r="A7" s="249" t="s">
        <v>246</v>
      </c>
      <c r="B7" s="250"/>
    </row>
    <row r="8" spans="1:6" ht="30" customHeight="1" x14ac:dyDescent="0.25">
      <c r="A8" s="256" t="s">
        <v>247</v>
      </c>
      <c r="B8" s="257"/>
    </row>
    <row r="9" spans="1:6" ht="30.75" customHeight="1" thickBot="1" x14ac:dyDescent="0.3">
      <c r="A9" s="243" t="s">
        <v>245</v>
      </c>
      <c r="B9" s="244"/>
    </row>
    <row r="10" spans="1:6" ht="72" customHeight="1" thickBot="1" x14ac:dyDescent="0.3">
      <c r="A10" s="247" t="s">
        <v>231</v>
      </c>
      <c r="B10" s="248"/>
    </row>
    <row r="11" spans="1:6" x14ac:dyDescent="0.25">
      <c r="A11" s="249" t="s">
        <v>232</v>
      </c>
      <c r="B11" s="250"/>
    </row>
    <row r="12" spans="1:6" s="30" customFormat="1" x14ac:dyDescent="0.25">
      <c r="A12" s="73" t="s">
        <v>251</v>
      </c>
      <c r="B12" s="62"/>
    </row>
    <row r="13" spans="1:6" x14ac:dyDescent="0.25">
      <c r="A13" s="72" t="s">
        <v>173</v>
      </c>
      <c r="B13" s="71"/>
    </row>
    <row r="14" spans="1:6" s="30" customFormat="1" x14ac:dyDescent="0.25">
      <c r="A14" s="72" t="s">
        <v>174</v>
      </c>
      <c r="B14" s="71"/>
    </row>
    <row r="15" spans="1:6" ht="15.75" thickBot="1" x14ac:dyDescent="0.3">
      <c r="A15" s="243" t="s">
        <v>233</v>
      </c>
      <c r="B15" s="244"/>
    </row>
    <row r="16" spans="1:6" ht="53.25" customHeight="1" thickBot="1" x14ac:dyDescent="0.3">
      <c r="A16" s="249" t="s">
        <v>234</v>
      </c>
      <c r="B16" s="250"/>
    </row>
    <row r="17" spans="1:4" s="30" customFormat="1" ht="21.75" customHeight="1" x14ac:dyDescent="0.25">
      <c r="A17" s="65" t="s">
        <v>259</v>
      </c>
      <c r="B17" s="63"/>
    </row>
    <row r="18" spans="1:4" s="30" customFormat="1" ht="21.75" customHeight="1" thickBot="1" x14ac:dyDescent="0.3">
      <c r="A18" s="73" t="s">
        <v>260</v>
      </c>
      <c r="B18" s="26"/>
    </row>
    <row r="19" spans="1:4" x14ac:dyDescent="0.25">
      <c r="A19" s="65" t="s">
        <v>235</v>
      </c>
      <c r="B19" s="80"/>
    </row>
    <row r="20" spans="1:4" x14ac:dyDescent="0.25">
      <c r="A20" s="75" t="s">
        <v>248</v>
      </c>
      <c r="B20" s="26"/>
    </row>
    <row r="21" spans="1:4" ht="15.75" thickBot="1" x14ac:dyDescent="0.3">
      <c r="A21" s="76" t="s">
        <v>249</v>
      </c>
      <c r="B21" s="64"/>
    </row>
    <row r="22" spans="1:4" ht="32.25" customHeight="1" thickBot="1" x14ac:dyDescent="0.3">
      <c r="A22" s="247" t="s">
        <v>236</v>
      </c>
      <c r="B22" s="248"/>
    </row>
    <row r="23" spans="1:4" ht="27.75" customHeight="1" thickBot="1" x14ac:dyDescent="0.3">
      <c r="A23" s="247" t="s">
        <v>237</v>
      </c>
      <c r="B23" s="248"/>
    </row>
    <row r="24" spans="1:4" x14ac:dyDescent="0.25">
      <c r="A24" s="254" t="s">
        <v>238</v>
      </c>
      <c r="B24" s="255"/>
    </row>
    <row r="25" spans="1:4" ht="15.75" thickBot="1" x14ac:dyDescent="0.3">
      <c r="A25" s="243" t="s">
        <v>239</v>
      </c>
      <c r="B25" s="244"/>
    </row>
    <row r="26" spans="1:4" s="30" customFormat="1" ht="17.25" customHeight="1" x14ac:dyDescent="0.25">
      <c r="A26" s="65" t="s">
        <v>252</v>
      </c>
      <c r="B26" s="74"/>
    </row>
    <row r="27" spans="1:4" ht="70.5" customHeight="1" thickBot="1" x14ac:dyDescent="0.3">
      <c r="A27" s="243" t="s">
        <v>250</v>
      </c>
      <c r="B27" s="244"/>
    </row>
    <row r="28" spans="1:4" s="30" customFormat="1" ht="15" customHeight="1" x14ac:dyDescent="0.25">
      <c r="A28" s="65" t="s">
        <v>0</v>
      </c>
      <c r="B28" s="79"/>
      <c r="C28" s="241"/>
      <c r="D28" s="242"/>
    </row>
    <row r="29" spans="1:4" s="30" customFormat="1" ht="15.75" thickBot="1" x14ac:dyDescent="0.3">
      <c r="A29" s="252" t="s">
        <v>253</v>
      </c>
      <c r="B29" s="253"/>
      <c r="C29" s="241"/>
      <c r="D29" s="242"/>
    </row>
    <row r="30" spans="1:4" ht="25.5" customHeight="1" x14ac:dyDescent="0.25">
      <c r="A30" s="249" t="s">
        <v>240</v>
      </c>
      <c r="B30" s="250"/>
    </row>
    <row r="31" spans="1:4" ht="30.75" customHeight="1" thickBot="1" x14ac:dyDescent="0.3">
      <c r="A31" s="243" t="s">
        <v>241</v>
      </c>
      <c r="B31" s="244"/>
    </row>
    <row r="32" spans="1:4" ht="46.5" customHeight="1" thickBot="1" x14ac:dyDescent="0.3">
      <c r="A32" s="247" t="s">
        <v>242</v>
      </c>
      <c r="B32" s="248"/>
    </row>
    <row r="33" spans="1:2" s="30" customFormat="1" ht="26.25" customHeight="1" x14ac:dyDescent="0.25">
      <c r="A33" s="65" t="s">
        <v>289</v>
      </c>
      <c r="B33" s="63"/>
    </row>
    <row r="34" spans="1:2" ht="58.5" customHeight="1" thickBot="1" x14ac:dyDescent="0.3">
      <c r="A34" s="243" t="s">
        <v>255</v>
      </c>
      <c r="B34" s="244"/>
    </row>
    <row r="35" spans="1:2" ht="20.25" customHeight="1" thickBot="1" x14ac:dyDescent="0.3">
      <c r="A35" s="247" t="s">
        <v>290</v>
      </c>
      <c r="B35" s="248"/>
    </row>
    <row r="36" spans="1:2" ht="21" customHeight="1" x14ac:dyDescent="0.25">
      <c r="A36" s="65" t="s">
        <v>291</v>
      </c>
      <c r="B36" s="63"/>
    </row>
    <row r="37" spans="1:2" s="30" customFormat="1" ht="16.5" customHeight="1" thickBot="1" x14ac:dyDescent="0.3">
      <c r="A37" s="243" t="s">
        <v>243</v>
      </c>
      <c r="B37" s="244"/>
    </row>
    <row r="39" spans="1:2" x14ac:dyDescent="0.25">
      <c r="A39" s="245" t="s">
        <v>279</v>
      </c>
      <c r="B39" s="246"/>
    </row>
    <row r="41" spans="1:2" x14ac:dyDescent="0.25">
      <c r="A41" s="251" t="s">
        <v>254</v>
      </c>
      <c r="B41" s="251"/>
    </row>
    <row r="43" spans="1:2" x14ac:dyDescent="0.25">
      <c r="A43" s="240"/>
      <c r="B43" s="240"/>
    </row>
  </sheetData>
  <mergeCells count="24">
    <mergeCell ref="A3:B3"/>
    <mergeCell ref="A7:B7"/>
    <mergeCell ref="A8:B8"/>
    <mergeCell ref="A9:B9"/>
    <mergeCell ref="A10:B10"/>
    <mergeCell ref="A11:B11"/>
    <mergeCell ref="A15:B15"/>
    <mergeCell ref="A16:B16"/>
    <mergeCell ref="A41:B41"/>
    <mergeCell ref="A29:B29"/>
    <mergeCell ref="A27:B27"/>
    <mergeCell ref="A25:B25"/>
    <mergeCell ref="A24:B24"/>
    <mergeCell ref="A23:B23"/>
    <mergeCell ref="A22:B22"/>
    <mergeCell ref="A43:B43"/>
    <mergeCell ref="C28:D29"/>
    <mergeCell ref="A37:B37"/>
    <mergeCell ref="A39:B39"/>
    <mergeCell ref="A32:B32"/>
    <mergeCell ref="A30:B30"/>
    <mergeCell ref="A31:B31"/>
    <mergeCell ref="A35:B35"/>
    <mergeCell ref="A34:B34"/>
  </mergeCells>
  <dataValidations count="5">
    <dataValidation type="list" allowBlank="1" showInputMessage="1" showErrorMessage="1" sqref="B4">
      <formula1>"Création, Modification, Renouvellement"</formula1>
    </dataValidation>
    <dataValidation type="list" allowBlank="1" showInputMessage="1" showErrorMessage="1" sqref="B17">
      <formula1>"Synchrone, Asynchrone"</formula1>
    </dataValidation>
    <dataValidation type="list" allowBlank="1" showInputMessage="1" showErrorMessage="1" sqref="B20:B21 B36 B28">
      <formula1>"Oui, Non"</formula1>
    </dataValidation>
    <dataValidation type="list" allowBlank="1" showInputMessage="1" showErrorMessage="1" sqref="B18">
      <formula1>"Présentiel, Distanciel, Hybride"</formula1>
    </dataValidation>
    <dataValidation type="list" allowBlank="1" showInputMessage="1" showErrorMessage="1" sqref="B33">
      <formula1>"Favorable, Défavorable"</formula1>
    </dataValidation>
  </dataValidations>
  <pageMargins left="0.25" right="0.25" top="0.75" bottom="0.75" header="0.3" footer="0.3"/>
  <pageSetup paperSize="9" scale="82" fitToHeight="0" orientation="portrait" verticalDpi="0"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Données!$D$2:$D$19</xm:f>
          </x14:formula1>
          <xm:sqref>B5</xm:sqref>
        </x14:dataValidation>
        <x14:dataValidation type="list" allowBlank="1" showInputMessage="1" showErrorMessage="1">
          <x14:formula1>
            <xm:f>Données!$G$2:$G$53</xm:f>
          </x14:formula1>
          <xm:sqref>B6</xm:sqref>
        </x14:dataValidation>
        <x14:dataValidation type="list" allowBlank="1" showInputMessage="1" showErrorMessage="1">
          <x14:formula1>
            <xm:f>Données!$F$2:$F$8</xm:f>
          </x14:formula1>
          <xm:sqref>B13:B14</xm:sqref>
        </x14:dataValidation>
        <x14:dataValidation type="list" allowBlank="1" showInputMessage="1" showErrorMessage="1">
          <x14:formula1>
            <xm:f>Données!$A$2:$A$5</xm:f>
          </x14:formula1>
          <xm:sqref>B12</xm:sqref>
        </x14:dataValidation>
        <x14:dataValidation type="list" allowBlank="1" showInputMessage="1" showErrorMessage="1">
          <x14:formula1>
            <xm:f>Données!$J$2:$J$7</xm:f>
          </x14:formula1>
          <xm:sqref>B26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Q74"/>
  <sheetViews>
    <sheetView topLeftCell="A37" zoomScale="90" zoomScaleNormal="90" workbookViewId="0">
      <selection activeCell="G66" sqref="G66"/>
    </sheetView>
  </sheetViews>
  <sheetFormatPr baseColWidth="10" defaultRowHeight="15" x14ac:dyDescent="0.25"/>
  <cols>
    <col min="1" max="1" width="29.85546875" customWidth="1"/>
    <col min="2" max="2" width="23.28515625" customWidth="1"/>
    <col min="3" max="3" width="27.7109375" customWidth="1"/>
    <col min="4" max="4" width="26" customWidth="1"/>
  </cols>
  <sheetData>
    <row r="1" spans="1:17" ht="19.5" thickBot="1" x14ac:dyDescent="0.35">
      <c r="A1" s="290" t="s">
        <v>284</v>
      </c>
      <c r="B1" s="291"/>
      <c r="C1" s="291"/>
      <c r="D1" s="291"/>
      <c r="E1" s="291"/>
      <c r="F1" s="291"/>
      <c r="G1" s="291"/>
      <c r="H1" s="291"/>
      <c r="I1" s="291"/>
      <c r="J1" s="291"/>
      <c r="K1" s="291"/>
      <c r="L1" s="291"/>
      <c r="M1" s="291"/>
      <c r="N1" s="291"/>
      <c r="O1" s="291"/>
      <c r="P1" s="291"/>
      <c r="Q1" s="292"/>
    </row>
    <row r="2" spans="1:17" x14ac:dyDescent="0.25">
      <c r="A2" s="258" t="s">
        <v>266</v>
      </c>
      <c r="B2" s="259"/>
      <c r="C2" s="259"/>
      <c r="D2" s="259"/>
      <c r="E2" s="259"/>
      <c r="F2" s="259"/>
      <c r="G2" s="259"/>
      <c r="H2" s="259"/>
      <c r="I2" s="259"/>
      <c r="J2" s="259"/>
      <c r="K2" s="259"/>
      <c r="L2" s="259"/>
      <c r="M2" s="259"/>
      <c r="N2" s="259"/>
      <c r="O2" s="259"/>
      <c r="P2" s="259"/>
      <c r="Q2" s="260"/>
    </row>
    <row r="3" spans="1:17" ht="51" customHeight="1" x14ac:dyDescent="0.25">
      <c r="A3" s="264" t="s">
        <v>269</v>
      </c>
      <c r="B3" s="265"/>
      <c r="C3" s="265"/>
      <c r="D3" s="265"/>
      <c r="E3" s="265"/>
      <c r="F3" s="265"/>
      <c r="G3" s="265"/>
      <c r="H3" s="265"/>
      <c r="I3" s="265"/>
      <c r="J3" s="265"/>
      <c r="K3" s="265"/>
      <c r="L3" s="265"/>
      <c r="M3" s="265"/>
      <c r="N3" s="265"/>
      <c r="O3" s="265"/>
      <c r="P3" s="265"/>
      <c r="Q3" s="266"/>
    </row>
    <row r="4" spans="1:17" x14ac:dyDescent="0.25">
      <c r="A4" s="275"/>
      <c r="B4" s="276"/>
      <c r="C4" s="276"/>
      <c r="D4" s="276"/>
      <c r="E4" s="276"/>
      <c r="F4" s="276"/>
      <c r="G4" s="276"/>
      <c r="H4" s="276"/>
      <c r="I4" s="276"/>
      <c r="J4" s="276"/>
      <c r="K4" s="276"/>
      <c r="L4" s="276"/>
      <c r="M4" s="276"/>
      <c r="N4" s="276"/>
      <c r="O4" s="276"/>
      <c r="P4" s="276"/>
      <c r="Q4" s="277"/>
    </row>
    <row r="5" spans="1:17" x14ac:dyDescent="0.25">
      <c r="A5" s="275"/>
      <c r="B5" s="276"/>
      <c r="C5" s="276"/>
      <c r="D5" s="276"/>
      <c r="E5" s="276"/>
      <c r="F5" s="276"/>
      <c r="G5" s="276"/>
      <c r="H5" s="276"/>
      <c r="I5" s="276"/>
      <c r="J5" s="276"/>
      <c r="K5" s="276"/>
      <c r="L5" s="276"/>
      <c r="M5" s="276"/>
      <c r="N5" s="276"/>
      <c r="O5" s="276"/>
      <c r="P5" s="276"/>
      <c r="Q5" s="277"/>
    </row>
    <row r="6" spans="1:17" x14ac:dyDescent="0.25">
      <c r="A6" s="275"/>
      <c r="B6" s="276"/>
      <c r="C6" s="276"/>
      <c r="D6" s="276"/>
      <c r="E6" s="276"/>
      <c r="F6" s="276"/>
      <c r="G6" s="276"/>
      <c r="H6" s="276"/>
      <c r="I6" s="276"/>
      <c r="J6" s="276"/>
      <c r="K6" s="276"/>
      <c r="L6" s="276"/>
      <c r="M6" s="276"/>
      <c r="N6" s="276"/>
      <c r="O6" s="276"/>
      <c r="P6" s="276"/>
      <c r="Q6" s="277"/>
    </row>
    <row r="7" spans="1:17" x14ac:dyDescent="0.25">
      <c r="A7" s="275"/>
      <c r="B7" s="276"/>
      <c r="C7" s="276"/>
      <c r="D7" s="276"/>
      <c r="E7" s="276"/>
      <c r="F7" s="276"/>
      <c r="G7" s="276"/>
      <c r="H7" s="276"/>
      <c r="I7" s="276"/>
      <c r="J7" s="276"/>
      <c r="K7" s="276"/>
      <c r="L7" s="276"/>
      <c r="M7" s="276"/>
      <c r="N7" s="276"/>
      <c r="O7" s="276"/>
      <c r="P7" s="276"/>
      <c r="Q7" s="277"/>
    </row>
    <row r="8" spans="1:17" x14ac:dyDescent="0.25">
      <c r="A8" s="275"/>
      <c r="B8" s="276"/>
      <c r="C8" s="276"/>
      <c r="D8" s="276"/>
      <c r="E8" s="276"/>
      <c r="F8" s="276"/>
      <c r="G8" s="276"/>
      <c r="H8" s="276"/>
      <c r="I8" s="276"/>
      <c r="J8" s="276"/>
      <c r="K8" s="276"/>
      <c r="L8" s="276"/>
      <c r="M8" s="276"/>
      <c r="N8" s="276"/>
      <c r="O8" s="276"/>
      <c r="P8" s="276"/>
      <c r="Q8" s="277"/>
    </row>
    <row r="9" spans="1:17" x14ac:dyDescent="0.25">
      <c r="A9" s="275"/>
      <c r="B9" s="276"/>
      <c r="C9" s="276"/>
      <c r="D9" s="276"/>
      <c r="E9" s="276"/>
      <c r="F9" s="276"/>
      <c r="G9" s="276"/>
      <c r="H9" s="276"/>
      <c r="I9" s="276"/>
      <c r="J9" s="276"/>
      <c r="K9" s="276"/>
      <c r="L9" s="276"/>
      <c r="M9" s="276"/>
      <c r="N9" s="276"/>
      <c r="O9" s="276"/>
      <c r="P9" s="276"/>
      <c r="Q9" s="277"/>
    </row>
    <row r="10" spans="1:17" x14ac:dyDescent="0.25">
      <c r="A10" s="275"/>
      <c r="B10" s="276"/>
      <c r="C10" s="276"/>
      <c r="D10" s="276"/>
      <c r="E10" s="276"/>
      <c r="F10" s="276"/>
      <c r="G10" s="276"/>
      <c r="H10" s="276"/>
      <c r="I10" s="276"/>
      <c r="J10" s="276"/>
      <c r="K10" s="276"/>
      <c r="L10" s="276"/>
      <c r="M10" s="276"/>
      <c r="N10" s="276"/>
      <c r="O10" s="276"/>
      <c r="P10" s="276"/>
      <c r="Q10" s="277"/>
    </row>
    <row r="11" spans="1:17" x14ac:dyDescent="0.25">
      <c r="A11" s="275"/>
      <c r="B11" s="276"/>
      <c r="C11" s="276"/>
      <c r="D11" s="276"/>
      <c r="E11" s="276"/>
      <c r="F11" s="276"/>
      <c r="G11" s="276"/>
      <c r="H11" s="276"/>
      <c r="I11" s="276"/>
      <c r="J11" s="276"/>
      <c r="K11" s="276"/>
      <c r="L11" s="276"/>
      <c r="M11" s="276"/>
      <c r="N11" s="276"/>
      <c r="O11" s="276"/>
      <c r="P11" s="276"/>
      <c r="Q11" s="277"/>
    </row>
    <row r="12" spans="1:17" x14ac:dyDescent="0.25">
      <c r="A12" s="275"/>
      <c r="B12" s="276"/>
      <c r="C12" s="276"/>
      <c r="D12" s="276"/>
      <c r="E12" s="276"/>
      <c r="F12" s="276"/>
      <c r="G12" s="276"/>
      <c r="H12" s="276"/>
      <c r="I12" s="276"/>
      <c r="J12" s="276"/>
      <c r="K12" s="276"/>
      <c r="L12" s="276"/>
      <c r="M12" s="276"/>
      <c r="N12" s="276"/>
      <c r="O12" s="276"/>
      <c r="P12" s="276"/>
      <c r="Q12" s="277"/>
    </row>
    <row r="13" spans="1:17" x14ac:dyDescent="0.25">
      <c r="A13" s="275"/>
      <c r="B13" s="276"/>
      <c r="C13" s="276"/>
      <c r="D13" s="276"/>
      <c r="E13" s="276"/>
      <c r="F13" s="276"/>
      <c r="G13" s="276"/>
      <c r="H13" s="276"/>
      <c r="I13" s="276"/>
      <c r="J13" s="276"/>
      <c r="K13" s="276"/>
      <c r="L13" s="276"/>
      <c r="M13" s="276"/>
      <c r="N13" s="276"/>
      <c r="O13" s="276"/>
      <c r="P13" s="276"/>
      <c r="Q13" s="277"/>
    </row>
    <row r="14" spans="1:17" x14ac:dyDescent="0.25">
      <c r="A14" s="275"/>
      <c r="B14" s="276"/>
      <c r="C14" s="276"/>
      <c r="D14" s="276"/>
      <c r="E14" s="276"/>
      <c r="F14" s="276"/>
      <c r="G14" s="276"/>
      <c r="H14" s="276"/>
      <c r="I14" s="276"/>
      <c r="J14" s="276"/>
      <c r="K14" s="276"/>
      <c r="L14" s="276"/>
      <c r="M14" s="276"/>
      <c r="N14" s="276"/>
      <c r="O14" s="276"/>
      <c r="P14" s="276"/>
      <c r="Q14" s="277"/>
    </row>
    <row r="15" spans="1:17" x14ac:dyDescent="0.25">
      <c r="A15" s="275"/>
      <c r="B15" s="276"/>
      <c r="C15" s="276"/>
      <c r="D15" s="276"/>
      <c r="E15" s="276"/>
      <c r="F15" s="276"/>
      <c r="G15" s="276"/>
      <c r="H15" s="276"/>
      <c r="I15" s="276"/>
      <c r="J15" s="276"/>
      <c r="K15" s="276"/>
      <c r="L15" s="276"/>
      <c r="M15" s="276"/>
      <c r="N15" s="276"/>
      <c r="O15" s="276"/>
      <c r="P15" s="276"/>
      <c r="Q15" s="277"/>
    </row>
    <row r="16" spans="1:17" ht="15.75" thickBot="1" x14ac:dyDescent="0.3">
      <c r="A16" s="278"/>
      <c r="B16" s="279"/>
      <c r="C16" s="279"/>
      <c r="D16" s="279"/>
      <c r="E16" s="279"/>
      <c r="F16" s="279"/>
      <c r="G16" s="279"/>
      <c r="H16" s="279"/>
      <c r="I16" s="279"/>
      <c r="J16" s="279"/>
      <c r="K16" s="279"/>
      <c r="L16" s="279"/>
      <c r="M16" s="279"/>
      <c r="N16" s="279"/>
      <c r="O16" s="279"/>
      <c r="P16" s="279"/>
      <c r="Q16" s="280"/>
    </row>
    <row r="17" spans="1:17" x14ac:dyDescent="0.25">
      <c r="A17" s="258" t="s">
        <v>267</v>
      </c>
      <c r="B17" s="259"/>
      <c r="C17" s="259"/>
      <c r="D17" s="259"/>
      <c r="E17" s="259"/>
      <c r="F17" s="259"/>
      <c r="G17" s="259"/>
      <c r="H17" s="259"/>
      <c r="I17" s="259"/>
      <c r="J17" s="259"/>
      <c r="K17" s="259"/>
      <c r="L17" s="259"/>
      <c r="M17" s="259"/>
      <c r="N17" s="259"/>
      <c r="O17" s="259"/>
      <c r="P17" s="259"/>
      <c r="Q17" s="260"/>
    </row>
    <row r="18" spans="1:17" ht="31.5" customHeight="1" x14ac:dyDescent="0.25">
      <c r="A18" s="264" t="s">
        <v>265</v>
      </c>
      <c r="B18" s="273"/>
      <c r="C18" s="273"/>
      <c r="D18" s="273"/>
      <c r="E18" s="273"/>
      <c r="F18" s="273"/>
      <c r="G18" s="273"/>
      <c r="H18" s="273"/>
      <c r="I18" s="273"/>
      <c r="J18" s="273"/>
      <c r="K18" s="273"/>
      <c r="L18" s="273"/>
      <c r="M18" s="273"/>
      <c r="N18" s="273"/>
      <c r="O18" s="273"/>
      <c r="P18" s="273"/>
      <c r="Q18" s="274"/>
    </row>
    <row r="19" spans="1:17" x14ac:dyDescent="0.25">
      <c r="A19" s="284"/>
      <c r="B19" s="285"/>
      <c r="C19" s="285"/>
      <c r="D19" s="285"/>
      <c r="E19" s="285"/>
      <c r="F19" s="285"/>
      <c r="G19" s="285"/>
      <c r="H19" s="285"/>
      <c r="I19" s="285"/>
      <c r="J19" s="285"/>
      <c r="K19" s="285"/>
      <c r="L19" s="285"/>
      <c r="M19" s="285"/>
      <c r="N19" s="285"/>
      <c r="O19" s="285"/>
      <c r="P19" s="285"/>
      <c r="Q19" s="286"/>
    </row>
    <row r="20" spans="1:17" x14ac:dyDescent="0.25">
      <c r="A20" s="284"/>
      <c r="B20" s="285"/>
      <c r="C20" s="285"/>
      <c r="D20" s="285"/>
      <c r="E20" s="285"/>
      <c r="F20" s="285"/>
      <c r="G20" s="285"/>
      <c r="H20" s="285"/>
      <c r="I20" s="285"/>
      <c r="J20" s="285"/>
      <c r="K20" s="285"/>
      <c r="L20" s="285"/>
      <c r="M20" s="285"/>
      <c r="N20" s="285"/>
      <c r="O20" s="285"/>
      <c r="P20" s="285"/>
      <c r="Q20" s="286"/>
    </row>
    <row r="21" spans="1:17" x14ac:dyDescent="0.25">
      <c r="A21" s="284"/>
      <c r="B21" s="285"/>
      <c r="C21" s="285"/>
      <c r="D21" s="285"/>
      <c r="E21" s="285"/>
      <c r="F21" s="285"/>
      <c r="G21" s="285"/>
      <c r="H21" s="285"/>
      <c r="I21" s="285"/>
      <c r="J21" s="285"/>
      <c r="K21" s="285"/>
      <c r="L21" s="285"/>
      <c r="M21" s="285"/>
      <c r="N21" s="285"/>
      <c r="O21" s="285"/>
      <c r="P21" s="285"/>
      <c r="Q21" s="286"/>
    </row>
    <row r="22" spans="1:17" x14ac:dyDescent="0.25">
      <c r="A22" s="284"/>
      <c r="B22" s="285"/>
      <c r="C22" s="285"/>
      <c r="D22" s="285"/>
      <c r="E22" s="285"/>
      <c r="F22" s="285"/>
      <c r="G22" s="285"/>
      <c r="H22" s="285"/>
      <c r="I22" s="285"/>
      <c r="J22" s="285"/>
      <c r="K22" s="285"/>
      <c r="L22" s="285"/>
      <c r="M22" s="285"/>
      <c r="N22" s="285"/>
      <c r="O22" s="285"/>
      <c r="P22" s="285"/>
      <c r="Q22" s="286"/>
    </row>
    <row r="23" spans="1:17" x14ac:dyDescent="0.25">
      <c r="A23" s="284"/>
      <c r="B23" s="285"/>
      <c r="C23" s="285"/>
      <c r="D23" s="285"/>
      <c r="E23" s="285"/>
      <c r="F23" s="285"/>
      <c r="G23" s="285"/>
      <c r="H23" s="285"/>
      <c r="I23" s="285"/>
      <c r="J23" s="285"/>
      <c r="K23" s="285"/>
      <c r="L23" s="285"/>
      <c r="M23" s="285"/>
      <c r="N23" s="285"/>
      <c r="O23" s="285"/>
      <c r="P23" s="285"/>
      <c r="Q23" s="286"/>
    </row>
    <row r="24" spans="1:17" x14ac:dyDescent="0.25">
      <c r="A24" s="284"/>
      <c r="B24" s="285"/>
      <c r="C24" s="285"/>
      <c r="D24" s="285"/>
      <c r="E24" s="285"/>
      <c r="F24" s="285"/>
      <c r="G24" s="285"/>
      <c r="H24" s="285"/>
      <c r="I24" s="285"/>
      <c r="J24" s="285"/>
      <c r="K24" s="285"/>
      <c r="L24" s="285"/>
      <c r="M24" s="285"/>
      <c r="N24" s="285"/>
      <c r="O24" s="285"/>
      <c r="P24" s="285"/>
      <c r="Q24" s="286"/>
    </row>
    <row r="25" spans="1:17" x14ac:dyDescent="0.25">
      <c r="A25" s="284"/>
      <c r="B25" s="285"/>
      <c r="C25" s="285"/>
      <c r="D25" s="285"/>
      <c r="E25" s="285"/>
      <c r="F25" s="285"/>
      <c r="G25" s="285"/>
      <c r="H25" s="285"/>
      <c r="I25" s="285"/>
      <c r="J25" s="285"/>
      <c r="K25" s="285"/>
      <c r="L25" s="285"/>
      <c r="M25" s="285"/>
      <c r="N25" s="285"/>
      <c r="O25" s="285"/>
      <c r="P25" s="285"/>
      <c r="Q25" s="286"/>
    </row>
    <row r="26" spans="1:17" x14ac:dyDescent="0.25">
      <c r="A26" s="284"/>
      <c r="B26" s="285"/>
      <c r="C26" s="285"/>
      <c r="D26" s="285"/>
      <c r="E26" s="285"/>
      <c r="F26" s="285"/>
      <c r="G26" s="285"/>
      <c r="H26" s="285"/>
      <c r="I26" s="285"/>
      <c r="J26" s="285"/>
      <c r="K26" s="285"/>
      <c r="L26" s="285"/>
      <c r="M26" s="285"/>
      <c r="N26" s="285"/>
      <c r="O26" s="285"/>
      <c r="P26" s="285"/>
      <c r="Q26" s="286"/>
    </row>
    <row r="27" spans="1:17" x14ac:dyDescent="0.25">
      <c r="A27" s="284"/>
      <c r="B27" s="285"/>
      <c r="C27" s="285"/>
      <c r="D27" s="285"/>
      <c r="E27" s="285"/>
      <c r="F27" s="285"/>
      <c r="G27" s="285"/>
      <c r="H27" s="285"/>
      <c r="I27" s="285"/>
      <c r="J27" s="285"/>
      <c r="K27" s="285"/>
      <c r="L27" s="285"/>
      <c r="M27" s="285"/>
      <c r="N27" s="285"/>
      <c r="O27" s="285"/>
      <c r="P27" s="285"/>
      <c r="Q27" s="286"/>
    </row>
    <row r="28" spans="1:17" x14ac:dyDescent="0.25">
      <c r="A28" s="284"/>
      <c r="B28" s="285"/>
      <c r="C28" s="285"/>
      <c r="D28" s="285"/>
      <c r="E28" s="285"/>
      <c r="F28" s="285"/>
      <c r="G28" s="285"/>
      <c r="H28" s="285"/>
      <c r="I28" s="285"/>
      <c r="J28" s="285"/>
      <c r="K28" s="285"/>
      <c r="L28" s="285"/>
      <c r="M28" s="285"/>
      <c r="N28" s="285"/>
      <c r="O28" s="285"/>
      <c r="P28" s="285"/>
      <c r="Q28" s="286"/>
    </row>
    <row r="29" spans="1:17" x14ac:dyDescent="0.25">
      <c r="A29" s="284"/>
      <c r="B29" s="285"/>
      <c r="C29" s="285"/>
      <c r="D29" s="285"/>
      <c r="E29" s="285"/>
      <c r="F29" s="285"/>
      <c r="G29" s="285"/>
      <c r="H29" s="285"/>
      <c r="I29" s="285"/>
      <c r="J29" s="285"/>
      <c r="K29" s="285"/>
      <c r="L29" s="285"/>
      <c r="M29" s="285"/>
      <c r="N29" s="285"/>
      <c r="O29" s="285"/>
      <c r="P29" s="285"/>
      <c r="Q29" s="286"/>
    </row>
    <row r="30" spans="1:17" x14ac:dyDescent="0.25">
      <c r="A30" s="284"/>
      <c r="B30" s="285"/>
      <c r="C30" s="285"/>
      <c r="D30" s="285"/>
      <c r="E30" s="285"/>
      <c r="F30" s="285"/>
      <c r="G30" s="285"/>
      <c r="H30" s="285"/>
      <c r="I30" s="285"/>
      <c r="J30" s="285"/>
      <c r="K30" s="285"/>
      <c r="L30" s="285"/>
      <c r="M30" s="285"/>
      <c r="N30" s="285"/>
      <c r="O30" s="285"/>
      <c r="P30" s="285"/>
      <c r="Q30" s="286"/>
    </row>
    <row r="31" spans="1:17" ht="15.75" thickBot="1" x14ac:dyDescent="0.3">
      <c r="A31" s="287"/>
      <c r="B31" s="288"/>
      <c r="C31" s="288"/>
      <c r="D31" s="288"/>
      <c r="E31" s="288"/>
      <c r="F31" s="288"/>
      <c r="G31" s="288"/>
      <c r="H31" s="288"/>
      <c r="I31" s="288"/>
      <c r="J31" s="288"/>
      <c r="K31" s="288"/>
      <c r="L31" s="288"/>
      <c r="M31" s="288"/>
      <c r="N31" s="288"/>
      <c r="O31" s="288"/>
      <c r="P31" s="288"/>
      <c r="Q31" s="289"/>
    </row>
    <row r="32" spans="1:17" x14ac:dyDescent="0.25">
      <c r="A32" s="258" t="s">
        <v>268</v>
      </c>
      <c r="B32" s="259"/>
      <c r="C32" s="259"/>
      <c r="D32" s="259"/>
      <c r="E32" s="259"/>
      <c r="F32" s="259"/>
      <c r="G32" s="259"/>
      <c r="H32" s="259"/>
      <c r="I32" s="259"/>
      <c r="J32" s="259"/>
      <c r="K32" s="259"/>
      <c r="L32" s="259"/>
      <c r="M32" s="259"/>
      <c r="N32" s="259"/>
      <c r="O32" s="259"/>
      <c r="P32" s="259"/>
      <c r="Q32" s="260"/>
    </row>
    <row r="33" spans="1:17" ht="20.25" customHeight="1" x14ac:dyDescent="0.25">
      <c r="A33" s="264" t="s">
        <v>263</v>
      </c>
      <c r="B33" s="265"/>
      <c r="C33" s="265"/>
      <c r="D33" s="265"/>
      <c r="E33" s="265"/>
      <c r="F33" s="265"/>
      <c r="G33" s="265"/>
      <c r="H33" s="265"/>
      <c r="I33" s="265"/>
      <c r="J33" s="265"/>
      <c r="K33" s="265"/>
      <c r="L33" s="265"/>
      <c r="M33" s="265"/>
      <c r="N33" s="265"/>
      <c r="O33" s="265"/>
      <c r="P33" s="265"/>
      <c r="Q33" s="266"/>
    </row>
    <row r="34" spans="1:17" x14ac:dyDescent="0.25">
      <c r="A34" s="275"/>
      <c r="B34" s="276"/>
      <c r="C34" s="276"/>
      <c r="D34" s="276"/>
      <c r="E34" s="276"/>
      <c r="F34" s="276"/>
      <c r="G34" s="276"/>
      <c r="H34" s="276"/>
      <c r="I34" s="276"/>
      <c r="J34" s="276"/>
      <c r="K34" s="276"/>
      <c r="L34" s="276"/>
      <c r="M34" s="276"/>
      <c r="N34" s="276"/>
      <c r="O34" s="276"/>
      <c r="P34" s="276"/>
      <c r="Q34" s="277"/>
    </row>
    <row r="35" spans="1:17" x14ac:dyDescent="0.25">
      <c r="A35" s="275"/>
      <c r="B35" s="276"/>
      <c r="C35" s="276"/>
      <c r="D35" s="276"/>
      <c r="E35" s="276"/>
      <c r="F35" s="276"/>
      <c r="G35" s="276"/>
      <c r="H35" s="276"/>
      <c r="I35" s="276"/>
      <c r="J35" s="276"/>
      <c r="K35" s="276"/>
      <c r="L35" s="276"/>
      <c r="M35" s="276"/>
      <c r="N35" s="276"/>
      <c r="O35" s="276"/>
      <c r="P35" s="276"/>
      <c r="Q35" s="277"/>
    </row>
    <row r="36" spans="1:17" x14ac:dyDescent="0.25">
      <c r="A36" s="275"/>
      <c r="B36" s="276"/>
      <c r="C36" s="276"/>
      <c r="D36" s="276"/>
      <c r="E36" s="276"/>
      <c r="F36" s="276"/>
      <c r="G36" s="276"/>
      <c r="H36" s="276"/>
      <c r="I36" s="276"/>
      <c r="J36" s="276"/>
      <c r="K36" s="276"/>
      <c r="L36" s="276"/>
      <c r="M36" s="276"/>
      <c r="N36" s="276"/>
      <c r="O36" s="276"/>
      <c r="P36" s="276"/>
      <c r="Q36" s="277"/>
    </row>
    <row r="37" spans="1:17" x14ac:dyDescent="0.25">
      <c r="A37" s="275"/>
      <c r="B37" s="276"/>
      <c r="C37" s="276"/>
      <c r="D37" s="276"/>
      <c r="E37" s="276"/>
      <c r="F37" s="276"/>
      <c r="G37" s="276"/>
      <c r="H37" s="276"/>
      <c r="I37" s="276"/>
      <c r="J37" s="276"/>
      <c r="K37" s="276"/>
      <c r="L37" s="276"/>
      <c r="M37" s="276"/>
      <c r="N37" s="276"/>
      <c r="O37" s="276"/>
      <c r="P37" s="276"/>
      <c r="Q37" s="277"/>
    </row>
    <row r="38" spans="1:17" x14ac:dyDescent="0.25">
      <c r="A38" s="275"/>
      <c r="B38" s="276"/>
      <c r="C38" s="276"/>
      <c r="D38" s="276"/>
      <c r="E38" s="276"/>
      <c r="F38" s="276"/>
      <c r="G38" s="276"/>
      <c r="H38" s="276"/>
      <c r="I38" s="276"/>
      <c r="J38" s="276"/>
      <c r="K38" s="276"/>
      <c r="L38" s="276"/>
      <c r="M38" s="276"/>
      <c r="N38" s="276"/>
      <c r="O38" s="276"/>
      <c r="P38" s="276"/>
      <c r="Q38" s="277"/>
    </row>
    <row r="39" spans="1:17" x14ac:dyDescent="0.25">
      <c r="A39" s="275"/>
      <c r="B39" s="276"/>
      <c r="C39" s="276"/>
      <c r="D39" s="276"/>
      <c r="E39" s="276"/>
      <c r="F39" s="276"/>
      <c r="G39" s="276"/>
      <c r="H39" s="276"/>
      <c r="I39" s="276"/>
      <c r="J39" s="276"/>
      <c r="K39" s="276"/>
      <c r="L39" s="276"/>
      <c r="M39" s="276"/>
      <c r="N39" s="276"/>
      <c r="O39" s="276"/>
      <c r="P39" s="276"/>
      <c r="Q39" s="277"/>
    </row>
    <row r="40" spans="1:17" x14ac:dyDescent="0.25">
      <c r="A40" s="275"/>
      <c r="B40" s="276"/>
      <c r="C40" s="276"/>
      <c r="D40" s="276"/>
      <c r="E40" s="276"/>
      <c r="F40" s="276"/>
      <c r="G40" s="276"/>
      <c r="H40" s="276"/>
      <c r="I40" s="276"/>
      <c r="J40" s="276"/>
      <c r="K40" s="276"/>
      <c r="L40" s="276"/>
      <c r="M40" s="276"/>
      <c r="N40" s="276"/>
      <c r="O40" s="276"/>
      <c r="P40" s="276"/>
      <c r="Q40" s="277"/>
    </row>
    <row r="41" spans="1:17" x14ac:dyDescent="0.25">
      <c r="A41" s="275"/>
      <c r="B41" s="276"/>
      <c r="C41" s="276"/>
      <c r="D41" s="276"/>
      <c r="E41" s="276"/>
      <c r="F41" s="276"/>
      <c r="G41" s="276"/>
      <c r="H41" s="276"/>
      <c r="I41" s="276"/>
      <c r="J41" s="276"/>
      <c r="K41" s="276"/>
      <c r="L41" s="276"/>
      <c r="M41" s="276"/>
      <c r="N41" s="276"/>
      <c r="O41" s="276"/>
      <c r="P41" s="276"/>
      <c r="Q41" s="277"/>
    </row>
    <row r="42" spans="1:17" x14ac:dyDescent="0.25">
      <c r="A42" s="275"/>
      <c r="B42" s="276"/>
      <c r="C42" s="276"/>
      <c r="D42" s="276"/>
      <c r="E42" s="276"/>
      <c r="F42" s="276"/>
      <c r="G42" s="276"/>
      <c r="H42" s="276"/>
      <c r="I42" s="276"/>
      <c r="J42" s="276"/>
      <c r="K42" s="276"/>
      <c r="L42" s="276"/>
      <c r="M42" s="276"/>
      <c r="N42" s="276"/>
      <c r="O42" s="276"/>
      <c r="P42" s="276"/>
      <c r="Q42" s="277"/>
    </row>
    <row r="43" spans="1:17" x14ac:dyDescent="0.25">
      <c r="A43" s="275"/>
      <c r="B43" s="276"/>
      <c r="C43" s="276"/>
      <c r="D43" s="276"/>
      <c r="E43" s="276"/>
      <c r="F43" s="276"/>
      <c r="G43" s="276"/>
      <c r="H43" s="276"/>
      <c r="I43" s="276"/>
      <c r="J43" s="276"/>
      <c r="K43" s="276"/>
      <c r="L43" s="276"/>
      <c r="M43" s="276"/>
      <c r="N43" s="276"/>
      <c r="O43" s="276"/>
      <c r="P43" s="276"/>
      <c r="Q43" s="277"/>
    </row>
    <row r="44" spans="1:17" x14ac:dyDescent="0.25">
      <c r="A44" s="275"/>
      <c r="B44" s="276"/>
      <c r="C44" s="276"/>
      <c r="D44" s="276"/>
      <c r="E44" s="276"/>
      <c r="F44" s="276"/>
      <c r="G44" s="276"/>
      <c r="H44" s="276"/>
      <c r="I44" s="276"/>
      <c r="J44" s="276"/>
      <c r="K44" s="276"/>
      <c r="L44" s="276"/>
      <c r="M44" s="276"/>
      <c r="N44" s="276"/>
      <c r="O44" s="276"/>
      <c r="P44" s="276"/>
      <c r="Q44" s="277"/>
    </row>
    <row r="45" spans="1:17" x14ac:dyDescent="0.25">
      <c r="A45" s="275"/>
      <c r="B45" s="276"/>
      <c r="C45" s="276"/>
      <c r="D45" s="276"/>
      <c r="E45" s="276"/>
      <c r="F45" s="276"/>
      <c r="G45" s="276"/>
      <c r="H45" s="276"/>
      <c r="I45" s="276"/>
      <c r="J45" s="276"/>
      <c r="K45" s="276"/>
      <c r="L45" s="276"/>
      <c r="M45" s="276"/>
      <c r="N45" s="276"/>
      <c r="O45" s="276"/>
      <c r="P45" s="276"/>
      <c r="Q45" s="277"/>
    </row>
    <row r="46" spans="1:17" ht="15.75" thickBot="1" x14ac:dyDescent="0.3">
      <c r="A46" s="278"/>
      <c r="B46" s="279"/>
      <c r="C46" s="279"/>
      <c r="D46" s="279"/>
      <c r="E46" s="279"/>
      <c r="F46" s="279"/>
      <c r="G46" s="279"/>
      <c r="H46" s="279"/>
      <c r="I46" s="279"/>
      <c r="J46" s="279"/>
      <c r="K46" s="279"/>
      <c r="L46" s="279"/>
      <c r="M46" s="279"/>
      <c r="N46" s="279"/>
      <c r="O46" s="279"/>
      <c r="P46" s="279"/>
      <c r="Q46" s="280"/>
    </row>
    <row r="47" spans="1:17" s="18" customFormat="1" ht="15" customHeight="1" x14ac:dyDescent="0.25">
      <c r="A47" s="281" t="s">
        <v>280</v>
      </c>
      <c r="B47" s="282"/>
      <c r="C47" s="282"/>
      <c r="D47" s="282"/>
      <c r="E47" s="282"/>
      <c r="F47" s="282"/>
      <c r="G47" s="282"/>
      <c r="H47" s="282"/>
      <c r="I47" s="282"/>
      <c r="J47" s="282"/>
      <c r="K47" s="282"/>
      <c r="L47" s="282"/>
      <c r="M47" s="282"/>
      <c r="N47" s="282"/>
      <c r="O47" s="282"/>
      <c r="P47" s="282"/>
      <c r="Q47" s="283"/>
    </row>
    <row r="48" spans="1:17" s="18" customFormat="1" ht="20.25" customHeight="1" x14ac:dyDescent="0.25">
      <c r="A48" s="264" t="s">
        <v>264</v>
      </c>
      <c r="B48" s="265"/>
      <c r="C48" s="265"/>
      <c r="D48" s="265"/>
      <c r="E48" s="265"/>
      <c r="F48" s="265"/>
      <c r="G48" s="265"/>
      <c r="H48" s="265"/>
      <c r="I48" s="265"/>
      <c r="J48" s="265"/>
      <c r="K48" s="265"/>
      <c r="L48" s="265"/>
      <c r="M48" s="265"/>
      <c r="N48" s="265"/>
      <c r="O48" s="265"/>
      <c r="P48" s="265"/>
      <c r="Q48" s="266"/>
    </row>
    <row r="49" spans="1:17" ht="16.5" customHeight="1" x14ac:dyDescent="0.25">
      <c r="A49" s="267"/>
      <c r="B49" s="268"/>
      <c r="C49" s="268"/>
      <c r="D49" s="268"/>
      <c r="E49" s="268"/>
      <c r="F49" s="268"/>
      <c r="G49" s="268"/>
      <c r="H49" s="268"/>
      <c r="I49" s="268"/>
      <c r="J49" s="268"/>
      <c r="K49" s="268"/>
      <c r="L49" s="268"/>
      <c r="M49" s="268"/>
      <c r="N49" s="268"/>
      <c r="O49" s="268"/>
      <c r="P49" s="268"/>
      <c r="Q49" s="269"/>
    </row>
    <row r="50" spans="1:17" x14ac:dyDescent="0.25">
      <c r="A50" s="267"/>
      <c r="B50" s="268"/>
      <c r="C50" s="268"/>
      <c r="D50" s="268"/>
      <c r="E50" s="268"/>
      <c r="F50" s="268"/>
      <c r="G50" s="268"/>
      <c r="H50" s="268"/>
      <c r="I50" s="268"/>
      <c r="J50" s="268"/>
      <c r="K50" s="268"/>
      <c r="L50" s="268"/>
      <c r="M50" s="268"/>
      <c r="N50" s="268"/>
      <c r="O50" s="268"/>
      <c r="P50" s="268"/>
      <c r="Q50" s="269"/>
    </row>
    <row r="51" spans="1:17" x14ac:dyDescent="0.25">
      <c r="A51" s="267"/>
      <c r="B51" s="268"/>
      <c r="C51" s="268"/>
      <c r="D51" s="268"/>
      <c r="E51" s="268"/>
      <c r="F51" s="268"/>
      <c r="G51" s="268"/>
      <c r="H51" s="268"/>
      <c r="I51" s="268"/>
      <c r="J51" s="268"/>
      <c r="K51" s="268"/>
      <c r="L51" s="268"/>
      <c r="M51" s="268"/>
      <c r="N51" s="268"/>
      <c r="O51" s="268"/>
      <c r="P51" s="268"/>
      <c r="Q51" s="269"/>
    </row>
    <row r="52" spans="1:17" x14ac:dyDescent="0.25">
      <c r="A52" s="267"/>
      <c r="B52" s="268"/>
      <c r="C52" s="268"/>
      <c r="D52" s="268"/>
      <c r="E52" s="268"/>
      <c r="F52" s="268"/>
      <c r="G52" s="268"/>
      <c r="H52" s="268"/>
      <c r="I52" s="268"/>
      <c r="J52" s="268"/>
      <c r="K52" s="268"/>
      <c r="L52" s="268"/>
      <c r="M52" s="268"/>
      <c r="N52" s="268"/>
      <c r="O52" s="268"/>
      <c r="P52" s="268"/>
      <c r="Q52" s="269"/>
    </row>
    <row r="53" spans="1:17" x14ac:dyDescent="0.25">
      <c r="A53" s="267"/>
      <c r="B53" s="268"/>
      <c r="C53" s="268"/>
      <c r="D53" s="268"/>
      <c r="E53" s="268"/>
      <c r="F53" s="268"/>
      <c r="G53" s="268"/>
      <c r="H53" s="268"/>
      <c r="I53" s="268"/>
      <c r="J53" s="268"/>
      <c r="K53" s="268"/>
      <c r="L53" s="268"/>
      <c r="M53" s="268"/>
      <c r="N53" s="268"/>
      <c r="O53" s="268"/>
      <c r="P53" s="268"/>
      <c r="Q53" s="269"/>
    </row>
    <row r="54" spans="1:17" x14ac:dyDescent="0.25">
      <c r="A54" s="267"/>
      <c r="B54" s="268"/>
      <c r="C54" s="268"/>
      <c r="D54" s="268"/>
      <c r="E54" s="268"/>
      <c r="F54" s="268"/>
      <c r="G54" s="268"/>
      <c r="H54" s="268"/>
      <c r="I54" s="268"/>
      <c r="J54" s="268"/>
      <c r="K54" s="268"/>
      <c r="L54" s="268"/>
      <c r="M54" s="268"/>
      <c r="N54" s="268"/>
      <c r="O54" s="268"/>
      <c r="P54" s="268"/>
      <c r="Q54" s="269"/>
    </row>
    <row r="55" spans="1:17" x14ac:dyDescent="0.25">
      <c r="A55" s="267"/>
      <c r="B55" s="268"/>
      <c r="C55" s="268"/>
      <c r="D55" s="268"/>
      <c r="E55" s="268"/>
      <c r="F55" s="268"/>
      <c r="G55" s="268"/>
      <c r="H55" s="268"/>
      <c r="I55" s="268"/>
      <c r="J55" s="268"/>
      <c r="K55" s="268"/>
      <c r="L55" s="268"/>
      <c r="M55" s="268"/>
      <c r="N55" s="268"/>
      <c r="O55" s="268"/>
      <c r="P55" s="268"/>
      <c r="Q55" s="269"/>
    </row>
    <row r="56" spans="1:17" x14ac:dyDescent="0.25">
      <c r="A56" s="267"/>
      <c r="B56" s="268"/>
      <c r="C56" s="268"/>
      <c r="D56" s="268"/>
      <c r="E56" s="268"/>
      <c r="F56" s="268"/>
      <c r="G56" s="268"/>
      <c r="H56" s="268"/>
      <c r="I56" s="268"/>
      <c r="J56" s="268"/>
      <c r="K56" s="268"/>
      <c r="L56" s="268"/>
      <c r="M56" s="268"/>
      <c r="N56" s="268"/>
      <c r="O56" s="268"/>
      <c r="P56" s="268"/>
      <c r="Q56" s="269"/>
    </row>
    <row r="57" spans="1:17" x14ac:dyDescent="0.25">
      <c r="A57" s="267"/>
      <c r="B57" s="268"/>
      <c r="C57" s="268"/>
      <c r="D57" s="268"/>
      <c r="E57" s="268"/>
      <c r="F57" s="268"/>
      <c r="G57" s="268"/>
      <c r="H57" s="268"/>
      <c r="I57" s="268"/>
      <c r="J57" s="268"/>
      <c r="K57" s="268"/>
      <c r="L57" s="268"/>
      <c r="M57" s="268"/>
      <c r="N57" s="268"/>
      <c r="O57" s="268"/>
      <c r="P57" s="268"/>
      <c r="Q57" s="269"/>
    </row>
    <row r="58" spans="1:17" x14ac:dyDescent="0.25">
      <c r="A58" s="267"/>
      <c r="B58" s="268"/>
      <c r="C58" s="268"/>
      <c r="D58" s="268"/>
      <c r="E58" s="268"/>
      <c r="F58" s="268"/>
      <c r="G58" s="268"/>
      <c r="H58" s="268"/>
      <c r="I58" s="268"/>
      <c r="J58" s="268"/>
      <c r="K58" s="268"/>
      <c r="L58" s="268"/>
      <c r="M58" s="268"/>
      <c r="N58" s="268"/>
      <c r="O58" s="268"/>
      <c r="P58" s="268"/>
      <c r="Q58" s="269"/>
    </row>
    <row r="59" spans="1:17" x14ac:dyDescent="0.25">
      <c r="A59" s="267"/>
      <c r="B59" s="268"/>
      <c r="C59" s="268"/>
      <c r="D59" s="268"/>
      <c r="E59" s="268"/>
      <c r="F59" s="268"/>
      <c r="G59" s="268"/>
      <c r="H59" s="268"/>
      <c r="I59" s="268"/>
      <c r="J59" s="268"/>
      <c r="K59" s="268"/>
      <c r="L59" s="268"/>
      <c r="M59" s="268"/>
      <c r="N59" s="268"/>
      <c r="O59" s="268"/>
      <c r="P59" s="268"/>
      <c r="Q59" s="269"/>
    </row>
    <row r="60" spans="1:17" x14ac:dyDescent="0.25">
      <c r="A60" s="267"/>
      <c r="B60" s="268"/>
      <c r="C60" s="268"/>
      <c r="D60" s="268"/>
      <c r="E60" s="268"/>
      <c r="F60" s="268"/>
      <c r="G60" s="268"/>
      <c r="H60" s="268"/>
      <c r="I60" s="268"/>
      <c r="J60" s="268"/>
      <c r="K60" s="268"/>
      <c r="L60" s="268"/>
      <c r="M60" s="268"/>
      <c r="N60" s="268"/>
      <c r="O60" s="268"/>
      <c r="P60" s="268"/>
      <c r="Q60" s="269"/>
    </row>
    <row r="61" spans="1:17" ht="15.75" thickBot="1" x14ac:dyDescent="0.3">
      <c r="A61" s="270"/>
      <c r="B61" s="271"/>
      <c r="C61" s="271"/>
      <c r="D61" s="271"/>
      <c r="E61" s="271"/>
      <c r="F61" s="271"/>
      <c r="G61" s="271"/>
      <c r="H61" s="271"/>
      <c r="I61" s="271"/>
      <c r="J61" s="271"/>
      <c r="K61" s="271"/>
      <c r="L61" s="271"/>
      <c r="M61" s="271"/>
      <c r="N61" s="271"/>
      <c r="O61" s="271"/>
      <c r="P61" s="271"/>
      <c r="Q61" s="272"/>
    </row>
    <row r="62" spans="1:17" x14ac:dyDescent="0.25">
      <c r="A62" s="258" t="s">
        <v>347</v>
      </c>
      <c r="B62" s="259"/>
      <c r="C62" s="259"/>
      <c r="D62" s="259"/>
      <c r="E62" s="259"/>
      <c r="F62" s="259"/>
      <c r="G62" s="259"/>
      <c r="H62" s="259"/>
      <c r="I62" s="259"/>
      <c r="J62" s="259"/>
      <c r="K62" s="259"/>
      <c r="L62" s="259"/>
      <c r="M62" s="259"/>
      <c r="N62" s="259"/>
      <c r="O62" s="259"/>
      <c r="P62" s="259"/>
      <c r="Q62" s="260"/>
    </row>
    <row r="63" spans="1:17" ht="15" customHeight="1" x14ac:dyDescent="0.25">
      <c r="A63" s="261" t="s">
        <v>354</v>
      </c>
      <c r="B63" s="262"/>
      <c r="C63" s="262"/>
      <c r="D63" s="262"/>
      <c r="E63" s="262"/>
      <c r="F63" s="262"/>
      <c r="G63" s="262"/>
      <c r="H63" s="262"/>
      <c r="I63" s="262"/>
      <c r="J63" s="262"/>
      <c r="K63" s="262"/>
      <c r="L63" s="262"/>
      <c r="M63" s="262"/>
      <c r="N63" s="262"/>
      <c r="O63" s="262"/>
      <c r="P63" s="262"/>
      <c r="Q63" s="263"/>
    </row>
    <row r="64" spans="1:17" ht="45" x14ac:dyDescent="0.25">
      <c r="A64" s="42"/>
      <c r="B64" s="82" t="s">
        <v>208</v>
      </c>
      <c r="C64" s="82" t="s">
        <v>209</v>
      </c>
      <c r="D64" s="82" t="s">
        <v>270</v>
      </c>
      <c r="E64" s="43"/>
      <c r="F64" s="43"/>
      <c r="G64" s="43"/>
      <c r="H64" s="44"/>
      <c r="I64" s="44"/>
      <c r="J64" s="44"/>
      <c r="K64" s="44"/>
      <c r="L64" s="44"/>
      <c r="M64" s="44"/>
      <c r="N64" s="44"/>
      <c r="O64" s="44"/>
      <c r="P64" s="44"/>
      <c r="Q64" s="45"/>
    </row>
    <row r="65" spans="1:17" x14ac:dyDescent="0.25">
      <c r="A65" s="42" t="s">
        <v>271</v>
      </c>
      <c r="B65" s="42"/>
      <c r="C65" s="42"/>
      <c r="D65" s="42"/>
      <c r="E65" s="44"/>
      <c r="F65" s="44"/>
      <c r="G65" s="44"/>
      <c r="H65" s="44"/>
      <c r="I65" s="44"/>
      <c r="J65" s="44"/>
      <c r="K65" s="44"/>
      <c r="L65" s="44"/>
      <c r="M65" s="44"/>
      <c r="N65" s="44"/>
      <c r="O65" s="44"/>
      <c r="P65" s="44"/>
      <c r="Q65" s="45"/>
    </row>
    <row r="66" spans="1:17" x14ac:dyDescent="0.25">
      <c r="A66" s="42" t="s">
        <v>272</v>
      </c>
      <c r="B66" s="42"/>
      <c r="C66" s="42"/>
      <c r="D66" s="42"/>
      <c r="E66" s="44"/>
      <c r="F66" s="44"/>
      <c r="G66" s="44"/>
      <c r="H66" s="44"/>
      <c r="I66" s="44"/>
      <c r="J66" s="44"/>
      <c r="K66" s="44"/>
      <c r="L66" s="44"/>
      <c r="M66" s="44"/>
      <c r="N66" s="44"/>
      <c r="O66" s="44"/>
      <c r="P66" s="44"/>
      <c r="Q66" s="45"/>
    </row>
    <row r="67" spans="1:17" x14ac:dyDescent="0.25">
      <c r="A67" s="42" t="s">
        <v>273</v>
      </c>
      <c r="B67" s="42"/>
      <c r="C67" s="42"/>
      <c r="D67" s="42"/>
      <c r="E67" s="44"/>
      <c r="F67" s="44"/>
      <c r="G67" s="44"/>
      <c r="H67" s="44"/>
      <c r="I67" s="44"/>
      <c r="J67" s="44"/>
      <c r="K67" s="44"/>
      <c r="L67" s="44"/>
      <c r="M67" s="44"/>
      <c r="N67" s="44"/>
      <c r="O67" s="44"/>
      <c r="P67" s="44"/>
      <c r="Q67" s="45"/>
    </row>
    <row r="68" spans="1:17" x14ac:dyDescent="0.25">
      <c r="A68" s="42" t="s">
        <v>274</v>
      </c>
      <c r="B68" s="42"/>
      <c r="C68" s="42"/>
      <c r="D68" s="42"/>
      <c r="E68" s="44"/>
      <c r="F68" s="44"/>
      <c r="G68" s="44"/>
      <c r="H68" s="44"/>
      <c r="I68" s="44"/>
      <c r="J68" s="44"/>
      <c r="K68" s="44"/>
      <c r="L68" s="44"/>
      <c r="M68" s="44"/>
      <c r="N68" s="44"/>
      <c r="O68" s="44"/>
      <c r="P68" s="44"/>
      <c r="Q68" s="45"/>
    </row>
    <row r="69" spans="1:17" x14ac:dyDescent="0.25">
      <c r="A69" s="42" t="s">
        <v>275</v>
      </c>
      <c r="B69" s="42"/>
      <c r="C69" s="42"/>
      <c r="D69" s="42"/>
      <c r="E69" s="44"/>
      <c r="F69" s="44"/>
      <c r="G69" s="44"/>
      <c r="H69" s="44"/>
      <c r="I69" s="44"/>
      <c r="J69" s="44"/>
      <c r="K69" s="44"/>
      <c r="L69" s="44"/>
      <c r="M69" s="44"/>
      <c r="N69" s="44"/>
      <c r="O69" s="44"/>
      <c r="P69" s="44"/>
      <c r="Q69" s="45"/>
    </row>
    <row r="70" spans="1:17" x14ac:dyDescent="0.25">
      <c r="A70" s="46" t="s">
        <v>210</v>
      </c>
      <c r="B70" s="31"/>
      <c r="C70" s="47">
        <f>SUM(C65:C69)</f>
        <v>0</v>
      </c>
      <c r="D70" s="31"/>
      <c r="E70" s="30"/>
      <c r="F70" s="30"/>
      <c r="G70" s="30"/>
      <c r="H70" s="30"/>
      <c r="I70" s="30"/>
      <c r="J70" s="30"/>
      <c r="K70" s="30"/>
      <c r="L70" s="30"/>
      <c r="M70" s="30"/>
      <c r="N70" s="30"/>
      <c r="O70" s="30"/>
      <c r="P70" s="30"/>
      <c r="Q70" s="30"/>
    </row>
    <row r="74" spans="1:17" x14ac:dyDescent="0.25">
      <c r="E74" s="30"/>
      <c r="F74" s="30"/>
      <c r="G74" s="30"/>
      <c r="H74" s="30"/>
      <c r="I74" s="30"/>
      <c r="J74" s="30"/>
      <c r="K74" s="30"/>
      <c r="L74" s="30"/>
      <c r="M74" s="30"/>
      <c r="N74" s="30"/>
      <c r="O74" s="30"/>
      <c r="P74" s="30"/>
    </row>
  </sheetData>
  <mergeCells count="15">
    <mergeCell ref="A1:Q1"/>
    <mergeCell ref="A3:Q3"/>
    <mergeCell ref="A4:Q16"/>
    <mergeCell ref="A2:Q2"/>
    <mergeCell ref="A17:Q17"/>
    <mergeCell ref="A62:Q62"/>
    <mergeCell ref="A63:Q63"/>
    <mergeCell ref="A48:Q48"/>
    <mergeCell ref="A49:Q61"/>
    <mergeCell ref="A18:Q18"/>
    <mergeCell ref="A34:Q46"/>
    <mergeCell ref="A47:Q47"/>
    <mergeCell ref="A32:Q32"/>
    <mergeCell ref="A33:Q33"/>
    <mergeCell ref="A19:Q31"/>
  </mergeCells>
  <pageMargins left="0.7" right="0.7" top="0.75" bottom="0.75" header="0.3" footer="0.3"/>
  <pageSetup paperSize="9" scale="39" fitToHeight="0" orientation="portrait" verticalDpi="1200" r:id="rId1"/>
  <headerFooter>
    <oddHeader>&amp;L&amp;G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V46"/>
  <sheetViews>
    <sheetView topLeftCell="A34" zoomScale="90" zoomScaleNormal="90" workbookViewId="0">
      <selection activeCell="A46" sqref="A46:B46"/>
    </sheetView>
  </sheetViews>
  <sheetFormatPr baseColWidth="10" defaultRowHeight="15" x14ac:dyDescent="0.25"/>
  <cols>
    <col min="1" max="1" width="43" customWidth="1"/>
    <col min="2" max="2" width="14" customWidth="1"/>
    <col min="4" max="4" width="11.5703125" customWidth="1"/>
    <col min="6" max="6" width="14.42578125" customWidth="1"/>
    <col min="8" max="10" width="7.28515625" customWidth="1"/>
    <col min="12" max="12" width="6" customWidth="1"/>
    <col min="14" max="14" width="8.7109375" customWidth="1"/>
    <col min="16" max="16" width="8.85546875" customWidth="1"/>
    <col min="17" max="17" width="8.28515625" customWidth="1"/>
    <col min="18" max="18" width="6.85546875" customWidth="1"/>
    <col min="19" max="19" width="16" customWidth="1"/>
    <col min="20" max="20" width="16.28515625" customWidth="1"/>
    <col min="21" max="21" width="22.42578125" customWidth="1"/>
  </cols>
  <sheetData>
    <row r="1" spans="1:21" ht="17.45" customHeight="1" thickBot="1" x14ac:dyDescent="0.35">
      <c r="A1" s="290" t="s">
        <v>349</v>
      </c>
      <c r="B1" s="291"/>
      <c r="C1" s="291"/>
      <c r="D1" s="291"/>
      <c r="E1" s="291"/>
      <c r="F1" s="291"/>
      <c r="G1" s="291"/>
      <c r="H1" s="291"/>
      <c r="I1" s="291"/>
      <c r="J1" s="291"/>
      <c r="K1" s="291"/>
      <c r="L1" s="291"/>
      <c r="M1" s="291"/>
      <c r="N1" s="291"/>
      <c r="O1" s="291"/>
      <c r="P1" s="291"/>
      <c r="Q1" s="291"/>
      <c r="R1" s="291"/>
      <c r="S1" s="291"/>
      <c r="T1" s="291"/>
      <c r="U1" s="291"/>
    </row>
    <row r="2" spans="1:21" ht="15.75" thickBot="1" x14ac:dyDescent="0.3">
      <c r="A2" s="304" t="s">
        <v>348</v>
      </c>
      <c r="B2" s="304"/>
      <c r="C2" s="304"/>
      <c r="D2" s="304"/>
      <c r="E2" s="304"/>
      <c r="F2" s="30"/>
    </row>
    <row r="3" spans="1:21" x14ac:dyDescent="0.25">
      <c r="A3" s="258" t="s">
        <v>281</v>
      </c>
      <c r="B3" s="259"/>
      <c r="C3" s="259"/>
      <c r="D3" s="259"/>
      <c r="E3" s="259"/>
      <c r="F3" s="259"/>
      <c r="G3" s="259"/>
      <c r="H3" s="259"/>
      <c r="I3" s="259"/>
      <c r="J3" s="259"/>
      <c r="K3" s="259"/>
      <c r="L3" s="259"/>
      <c r="M3" s="259"/>
      <c r="N3" s="259"/>
      <c r="O3" s="259"/>
      <c r="P3" s="259"/>
      <c r="Q3" s="259"/>
      <c r="R3" s="259"/>
      <c r="S3" s="259"/>
      <c r="T3" s="259"/>
      <c r="U3" s="260"/>
    </row>
    <row r="4" spans="1:21" ht="15" customHeight="1" x14ac:dyDescent="0.25">
      <c r="A4" s="295" t="s">
        <v>181</v>
      </c>
      <c r="B4" s="296"/>
      <c r="C4" s="296"/>
      <c r="D4" s="296"/>
      <c r="E4" s="296"/>
      <c r="F4" s="296"/>
      <c r="G4" s="296"/>
      <c r="H4" s="296"/>
      <c r="I4" s="296"/>
      <c r="J4" s="296"/>
      <c r="K4" s="296"/>
      <c r="L4" s="296"/>
      <c r="M4" s="296"/>
      <c r="N4" s="296"/>
      <c r="O4" s="296"/>
      <c r="P4" s="296"/>
      <c r="Q4" s="296"/>
      <c r="R4" s="296"/>
      <c r="S4" s="296"/>
      <c r="T4" s="296"/>
      <c r="U4" s="297"/>
    </row>
    <row r="5" spans="1:21" x14ac:dyDescent="0.25">
      <c r="A5" s="284"/>
      <c r="B5" s="285"/>
      <c r="C5" s="285"/>
      <c r="D5" s="285"/>
      <c r="E5" s="285"/>
      <c r="F5" s="285"/>
      <c r="G5" s="285"/>
      <c r="H5" s="285"/>
      <c r="I5" s="285"/>
      <c r="J5" s="285"/>
      <c r="K5" s="285"/>
      <c r="L5" s="285"/>
      <c r="M5" s="285"/>
      <c r="N5" s="285"/>
      <c r="O5" s="285"/>
      <c r="P5" s="285"/>
      <c r="Q5" s="285"/>
      <c r="R5" s="285"/>
      <c r="S5" s="285"/>
      <c r="T5" s="285"/>
      <c r="U5" s="286"/>
    </row>
    <row r="6" spans="1:21" x14ac:dyDescent="0.25">
      <c r="A6" s="284"/>
      <c r="B6" s="285"/>
      <c r="C6" s="285"/>
      <c r="D6" s="285"/>
      <c r="E6" s="285"/>
      <c r="F6" s="285"/>
      <c r="G6" s="285"/>
      <c r="H6" s="285"/>
      <c r="I6" s="285"/>
      <c r="J6" s="285"/>
      <c r="K6" s="285"/>
      <c r="L6" s="285"/>
      <c r="M6" s="285"/>
      <c r="N6" s="285"/>
      <c r="O6" s="285"/>
      <c r="P6" s="285"/>
      <c r="Q6" s="285"/>
      <c r="R6" s="285"/>
      <c r="S6" s="285"/>
      <c r="T6" s="285"/>
      <c r="U6" s="286"/>
    </row>
    <row r="7" spans="1:21" x14ac:dyDescent="0.25">
      <c r="A7" s="284"/>
      <c r="B7" s="285"/>
      <c r="C7" s="285"/>
      <c r="D7" s="285"/>
      <c r="E7" s="285"/>
      <c r="F7" s="285"/>
      <c r="G7" s="285"/>
      <c r="H7" s="285"/>
      <c r="I7" s="285"/>
      <c r="J7" s="285"/>
      <c r="K7" s="285"/>
      <c r="L7" s="285"/>
      <c r="M7" s="285"/>
      <c r="N7" s="285"/>
      <c r="O7" s="285"/>
      <c r="P7" s="285"/>
      <c r="Q7" s="285"/>
      <c r="R7" s="285"/>
      <c r="S7" s="285"/>
      <c r="T7" s="285"/>
      <c r="U7" s="286"/>
    </row>
    <row r="8" spans="1:21" x14ac:dyDescent="0.25">
      <c r="A8" s="284"/>
      <c r="B8" s="285"/>
      <c r="C8" s="285"/>
      <c r="D8" s="285"/>
      <c r="E8" s="285"/>
      <c r="F8" s="285"/>
      <c r="G8" s="285"/>
      <c r="H8" s="285"/>
      <c r="I8" s="285"/>
      <c r="J8" s="285"/>
      <c r="K8" s="285"/>
      <c r="L8" s="285"/>
      <c r="M8" s="285"/>
      <c r="N8" s="285"/>
      <c r="O8" s="285"/>
      <c r="P8" s="285"/>
      <c r="Q8" s="285"/>
      <c r="R8" s="285"/>
      <c r="S8" s="285"/>
      <c r="T8" s="285"/>
      <c r="U8" s="286"/>
    </row>
    <row r="9" spans="1:21" x14ac:dyDescent="0.25">
      <c r="A9" s="284"/>
      <c r="B9" s="285"/>
      <c r="C9" s="285"/>
      <c r="D9" s="285"/>
      <c r="E9" s="285"/>
      <c r="F9" s="285"/>
      <c r="G9" s="285"/>
      <c r="H9" s="285"/>
      <c r="I9" s="285"/>
      <c r="J9" s="285"/>
      <c r="K9" s="285"/>
      <c r="L9" s="285"/>
      <c r="M9" s="285"/>
      <c r="N9" s="285"/>
      <c r="O9" s="285"/>
      <c r="P9" s="285"/>
      <c r="Q9" s="285"/>
      <c r="R9" s="285"/>
      <c r="S9" s="285"/>
      <c r="T9" s="285"/>
      <c r="U9" s="286"/>
    </row>
    <row r="10" spans="1:21" x14ac:dyDescent="0.25">
      <c r="A10" s="284"/>
      <c r="B10" s="285"/>
      <c r="C10" s="285"/>
      <c r="D10" s="285"/>
      <c r="E10" s="285"/>
      <c r="F10" s="285"/>
      <c r="G10" s="285"/>
      <c r="H10" s="285"/>
      <c r="I10" s="285"/>
      <c r="J10" s="285"/>
      <c r="K10" s="285"/>
      <c r="L10" s="285"/>
      <c r="M10" s="285"/>
      <c r="N10" s="285"/>
      <c r="O10" s="285"/>
      <c r="P10" s="285"/>
      <c r="Q10" s="285"/>
      <c r="R10" s="285"/>
      <c r="S10" s="285"/>
      <c r="T10" s="285"/>
      <c r="U10" s="286"/>
    </row>
    <row r="11" spans="1:21" x14ac:dyDescent="0.25">
      <c r="A11" s="284"/>
      <c r="B11" s="285"/>
      <c r="C11" s="285"/>
      <c r="D11" s="285"/>
      <c r="E11" s="285"/>
      <c r="F11" s="285"/>
      <c r="G11" s="285"/>
      <c r="H11" s="285"/>
      <c r="I11" s="285"/>
      <c r="J11" s="285"/>
      <c r="K11" s="285"/>
      <c r="L11" s="285"/>
      <c r="M11" s="285"/>
      <c r="N11" s="285"/>
      <c r="O11" s="285"/>
      <c r="P11" s="285"/>
      <c r="Q11" s="285"/>
      <c r="R11" s="285"/>
      <c r="S11" s="285"/>
      <c r="T11" s="285"/>
      <c r="U11" s="286"/>
    </row>
    <row r="12" spans="1:21" x14ac:dyDescent="0.25">
      <c r="A12" s="284"/>
      <c r="B12" s="285"/>
      <c r="C12" s="285"/>
      <c r="D12" s="285"/>
      <c r="E12" s="285"/>
      <c r="F12" s="285"/>
      <c r="G12" s="285"/>
      <c r="H12" s="285"/>
      <c r="I12" s="285"/>
      <c r="J12" s="285"/>
      <c r="K12" s="285"/>
      <c r="L12" s="285"/>
      <c r="M12" s="285"/>
      <c r="N12" s="285"/>
      <c r="O12" s="285"/>
      <c r="P12" s="285"/>
      <c r="Q12" s="285"/>
      <c r="R12" s="285"/>
      <c r="S12" s="285"/>
      <c r="T12" s="285"/>
      <c r="U12" s="286"/>
    </row>
    <row r="13" spans="1:21" x14ac:dyDescent="0.25">
      <c r="A13" s="284"/>
      <c r="B13" s="285"/>
      <c r="C13" s="285"/>
      <c r="D13" s="285"/>
      <c r="E13" s="285"/>
      <c r="F13" s="285"/>
      <c r="G13" s="285"/>
      <c r="H13" s="285"/>
      <c r="I13" s="285"/>
      <c r="J13" s="285"/>
      <c r="K13" s="285"/>
      <c r="L13" s="285"/>
      <c r="M13" s="285"/>
      <c r="N13" s="285"/>
      <c r="O13" s="285"/>
      <c r="P13" s="285"/>
      <c r="Q13" s="285"/>
      <c r="R13" s="285"/>
      <c r="S13" s="285"/>
      <c r="T13" s="285"/>
      <c r="U13" s="286"/>
    </row>
    <row r="14" spans="1:21" x14ac:dyDescent="0.25">
      <c r="A14" s="284"/>
      <c r="B14" s="285"/>
      <c r="C14" s="285"/>
      <c r="D14" s="285"/>
      <c r="E14" s="285"/>
      <c r="F14" s="285"/>
      <c r="G14" s="285"/>
      <c r="H14" s="285"/>
      <c r="I14" s="285"/>
      <c r="J14" s="285"/>
      <c r="K14" s="285"/>
      <c r="L14" s="285"/>
      <c r="M14" s="285"/>
      <c r="N14" s="285"/>
      <c r="O14" s="285"/>
      <c r="P14" s="285"/>
      <c r="Q14" s="285"/>
      <c r="R14" s="285"/>
      <c r="S14" s="285"/>
      <c r="T14" s="285"/>
      <c r="U14" s="286"/>
    </row>
    <row r="15" spans="1:21" x14ac:dyDescent="0.25">
      <c r="A15" s="284"/>
      <c r="B15" s="285"/>
      <c r="C15" s="285"/>
      <c r="D15" s="285"/>
      <c r="E15" s="285"/>
      <c r="F15" s="285"/>
      <c r="G15" s="285"/>
      <c r="H15" s="285"/>
      <c r="I15" s="285"/>
      <c r="J15" s="285"/>
      <c r="K15" s="285"/>
      <c r="L15" s="285"/>
      <c r="M15" s="285"/>
      <c r="N15" s="285"/>
      <c r="O15" s="285"/>
      <c r="P15" s="285"/>
      <c r="Q15" s="285"/>
      <c r="R15" s="285"/>
      <c r="S15" s="285"/>
      <c r="T15" s="285"/>
      <c r="U15" s="286"/>
    </row>
    <row r="16" spans="1:21" x14ac:dyDescent="0.25">
      <c r="A16" s="284"/>
      <c r="B16" s="285"/>
      <c r="C16" s="285"/>
      <c r="D16" s="285"/>
      <c r="E16" s="285"/>
      <c r="F16" s="285"/>
      <c r="G16" s="285"/>
      <c r="H16" s="285"/>
      <c r="I16" s="285"/>
      <c r="J16" s="285"/>
      <c r="K16" s="285"/>
      <c r="L16" s="285"/>
      <c r="M16" s="285"/>
      <c r="N16" s="285"/>
      <c r="O16" s="285"/>
      <c r="P16" s="285"/>
      <c r="Q16" s="285"/>
      <c r="R16" s="285"/>
      <c r="S16" s="285"/>
      <c r="T16" s="285"/>
      <c r="U16" s="286"/>
    </row>
    <row r="17" spans="1:21" ht="1.1499999999999999" customHeight="1" thickBot="1" x14ac:dyDescent="0.3">
      <c r="A17" s="287"/>
      <c r="B17" s="288"/>
      <c r="C17" s="288"/>
      <c r="D17" s="288"/>
      <c r="E17" s="288"/>
      <c r="F17" s="288"/>
      <c r="G17" s="288"/>
      <c r="H17" s="288"/>
      <c r="I17" s="288"/>
      <c r="J17" s="288"/>
      <c r="K17" s="288"/>
      <c r="L17" s="288"/>
      <c r="M17" s="288"/>
      <c r="N17" s="288"/>
      <c r="O17" s="288"/>
      <c r="P17" s="288"/>
      <c r="Q17" s="288"/>
      <c r="R17" s="288"/>
      <c r="S17" s="288"/>
      <c r="T17" s="288"/>
      <c r="U17" s="289"/>
    </row>
    <row r="18" spans="1:21" x14ac:dyDescent="0.25">
      <c r="A18" s="258" t="s">
        <v>282</v>
      </c>
      <c r="B18" s="259"/>
      <c r="C18" s="259"/>
      <c r="D18" s="259"/>
      <c r="E18" s="259"/>
      <c r="F18" s="259"/>
      <c r="G18" s="259"/>
      <c r="H18" s="259"/>
      <c r="I18" s="259"/>
      <c r="J18" s="259"/>
      <c r="K18" s="259"/>
      <c r="L18" s="259"/>
      <c r="M18" s="259"/>
      <c r="N18" s="259"/>
      <c r="O18" s="259"/>
      <c r="P18" s="259"/>
      <c r="Q18" s="259"/>
      <c r="R18" s="259"/>
      <c r="S18" s="259"/>
      <c r="T18" s="259"/>
      <c r="U18" s="260"/>
    </row>
    <row r="19" spans="1:21" ht="19.149999999999999" customHeight="1" x14ac:dyDescent="0.25">
      <c r="A19" s="295" t="s">
        <v>182</v>
      </c>
      <c r="B19" s="296"/>
      <c r="C19" s="296"/>
      <c r="D19" s="296"/>
      <c r="E19" s="296"/>
      <c r="F19" s="296"/>
      <c r="G19" s="296"/>
      <c r="H19" s="296"/>
      <c r="I19" s="296"/>
      <c r="J19" s="296"/>
      <c r="K19" s="296"/>
      <c r="L19" s="296"/>
      <c r="M19" s="296"/>
      <c r="N19" s="296"/>
      <c r="O19" s="296"/>
      <c r="P19" s="296"/>
      <c r="Q19" s="296"/>
      <c r="R19" s="296"/>
      <c r="S19" s="296"/>
      <c r="T19" s="296"/>
      <c r="U19" s="297"/>
    </row>
    <row r="20" spans="1:21" x14ac:dyDescent="0.25">
      <c r="A20" s="284"/>
      <c r="B20" s="285"/>
      <c r="C20" s="285"/>
      <c r="D20" s="285"/>
      <c r="E20" s="285"/>
      <c r="F20" s="285"/>
      <c r="G20" s="285"/>
      <c r="H20" s="285"/>
      <c r="I20" s="285"/>
      <c r="J20" s="285"/>
      <c r="K20" s="285"/>
      <c r="L20" s="285"/>
      <c r="M20" s="285"/>
      <c r="N20" s="285"/>
      <c r="O20" s="285"/>
      <c r="P20" s="285"/>
      <c r="Q20" s="285"/>
      <c r="R20" s="285"/>
      <c r="S20" s="285"/>
      <c r="T20" s="285"/>
      <c r="U20" s="286"/>
    </row>
    <row r="21" spans="1:21" x14ac:dyDescent="0.25">
      <c r="A21" s="284"/>
      <c r="B21" s="285"/>
      <c r="C21" s="285"/>
      <c r="D21" s="285"/>
      <c r="E21" s="285"/>
      <c r="F21" s="285"/>
      <c r="G21" s="285"/>
      <c r="H21" s="285"/>
      <c r="I21" s="285"/>
      <c r="J21" s="285"/>
      <c r="K21" s="285"/>
      <c r="L21" s="285"/>
      <c r="M21" s="285"/>
      <c r="N21" s="285"/>
      <c r="O21" s="285"/>
      <c r="P21" s="285"/>
      <c r="Q21" s="285"/>
      <c r="R21" s="285"/>
      <c r="S21" s="285"/>
      <c r="T21" s="285"/>
      <c r="U21" s="286"/>
    </row>
    <row r="22" spans="1:21" x14ac:dyDescent="0.25">
      <c r="A22" s="284"/>
      <c r="B22" s="285"/>
      <c r="C22" s="285"/>
      <c r="D22" s="285"/>
      <c r="E22" s="285"/>
      <c r="F22" s="285"/>
      <c r="G22" s="285"/>
      <c r="H22" s="285"/>
      <c r="I22" s="285"/>
      <c r="J22" s="285"/>
      <c r="K22" s="285"/>
      <c r="L22" s="285"/>
      <c r="M22" s="285"/>
      <c r="N22" s="285"/>
      <c r="O22" s="285"/>
      <c r="P22" s="285"/>
      <c r="Q22" s="285"/>
      <c r="R22" s="285"/>
      <c r="S22" s="285"/>
      <c r="T22" s="285"/>
      <c r="U22" s="286"/>
    </row>
    <row r="23" spans="1:21" x14ac:dyDescent="0.25">
      <c r="A23" s="284"/>
      <c r="B23" s="285"/>
      <c r="C23" s="285"/>
      <c r="D23" s="285"/>
      <c r="E23" s="285"/>
      <c r="F23" s="285"/>
      <c r="G23" s="285"/>
      <c r="H23" s="285"/>
      <c r="I23" s="285"/>
      <c r="J23" s="285"/>
      <c r="K23" s="285"/>
      <c r="L23" s="285"/>
      <c r="M23" s="285"/>
      <c r="N23" s="285"/>
      <c r="O23" s="285"/>
      <c r="P23" s="285"/>
      <c r="Q23" s="285"/>
      <c r="R23" s="285"/>
      <c r="S23" s="285"/>
      <c r="T23" s="285"/>
      <c r="U23" s="286"/>
    </row>
    <row r="24" spans="1:21" x14ac:dyDescent="0.25">
      <c r="A24" s="284"/>
      <c r="B24" s="285"/>
      <c r="C24" s="285"/>
      <c r="D24" s="285"/>
      <c r="E24" s="285"/>
      <c r="F24" s="285"/>
      <c r="G24" s="285"/>
      <c r="H24" s="285"/>
      <c r="I24" s="285"/>
      <c r="J24" s="285"/>
      <c r="K24" s="285"/>
      <c r="L24" s="285"/>
      <c r="M24" s="285"/>
      <c r="N24" s="285"/>
      <c r="O24" s="285"/>
      <c r="P24" s="285"/>
      <c r="Q24" s="285"/>
      <c r="R24" s="285"/>
      <c r="S24" s="285"/>
      <c r="T24" s="285"/>
      <c r="U24" s="286"/>
    </row>
    <row r="25" spans="1:21" x14ac:dyDescent="0.25">
      <c r="A25" s="284"/>
      <c r="B25" s="285"/>
      <c r="C25" s="285"/>
      <c r="D25" s="285"/>
      <c r="E25" s="285"/>
      <c r="F25" s="285"/>
      <c r="G25" s="285"/>
      <c r="H25" s="285"/>
      <c r="I25" s="285"/>
      <c r="J25" s="285"/>
      <c r="K25" s="285"/>
      <c r="L25" s="285"/>
      <c r="M25" s="285"/>
      <c r="N25" s="285"/>
      <c r="O25" s="285"/>
      <c r="P25" s="285"/>
      <c r="Q25" s="285"/>
      <c r="R25" s="285"/>
      <c r="S25" s="285"/>
      <c r="T25" s="285"/>
      <c r="U25" s="286"/>
    </row>
    <row r="26" spans="1:21" x14ac:dyDescent="0.25">
      <c r="A26" s="284"/>
      <c r="B26" s="285"/>
      <c r="C26" s="285"/>
      <c r="D26" s="285"/>
      <c r="E26" s="285"/>
      <c r="F26" s="285"/>
      <c r="G26" s="285"/>
      <c r="H26" s="285"/>
      <c r="I26" s="285"/>
      <c r="J26" s="285"/>
      <c r="K26" s="285"/>
      <c r="L26" s="285"/>
      <c r="M26" s="285"/>
      <c r="N26" s="285"/>
      <c r="O26" s="285"/>
      <c r="P26" s="285"/>
      <c r="Q26" s="285"/>
      <c r="R26" s="285"/>
      <c r="S26" s="285"/>
      <c r="T26" s="285"/>
      <c r="U26" s="286"/>
    </row>
    <row r="27" spans="1:21" x14ac:dyDescent="0.25">
      <c r="A27" s="284"/>
      <c r="B27" s="285"/>
      <c r="C27" s="285"/>
      <c r="D27" s="285"/>
      <c r="E27" s="285"/>
      <c r="F27" s="285"/>
      <c r="G27" s="285"/>
      <c r="H27" s="285"/>
      <c r="I27" s="285"/>
      <c r="J27" s="285"/>
      <c r="K27" s="285"/>
      <c r="L27" s="285"/>
      <c r="M27" s="285"/>
      <c r="N27" s="285"/>
      <c r="O27" s="285"/>
      <c r="P27" s="285"/>
      <c r="Q27" s="285"/>
      <c r="R27" s="285"/>
      <c r="S27" s="285"/>
      <c r="T27" s="285"/>
      <c r="U27" s="286"/>
    </row>
    <row r="28" spans="1:21" x14ac:dyDescent="0.25">
      <c r="A28" s="284"/>
      <c r="B28" s="285"/>
      <c r="C28" s="285"/>
      <c r="D28" s="285"/>
      <c r="E28" s="285"/>
      <c r="F28" s="285"/>
      <c r="G28" s="285"/>
      <c r="H28" s="285"/>
      <c r="I28" s="285"/>
      <c r="J28" s="285"/>
      <c r="K28" s="285"/>
      <c r="L28" s="285"/>
      <c r="M28" s="285"/>
      <c r="N28" s="285"/>
      <c r="O28" s="285"/>
      <c r="P28" s="285"/>
      <c r="Q28" s="285"/>
      <c r="R28" s="285"/>
      <c r="S28" s="285"/>
      <c r="T28" s="285"/>
      <c r="U28" s="286"/>
    </row>
    <row r="29" spans="1:21" x14ac:dyDescent="0.25">
      <c r="A29" s="284"/>
      <c r="B29" s="285"/>
      <c r="C29" s="285"/>
      <c r="D29" s="285"/>
      <c r="E29" s="285"/>
      <c r="F29" s="285"/>
      <c r="G29" s="285"/>
      <c r="H29" s="285"/>
      <c r="I29" s="285"/>
      <c r="J29" s="285"/>
      <c r="K29" s="285"/>
      <c r="L29" s="285"/>
      <c r="M29" s="285"/>
      <c r="N29" s="285"/>
      <c r="O29" s="285"/>
      <c r="P29" s="285"/>
      <c r="Q29" s="285"/>
      <c r="R29" s="285"/>
      <c r="S29" s="285"/>
      <c r="T29" s="285"/>
      <c r="U29" s="286"/>
    </row>
    <row r="30" spans="1:21" x14ac:dyDescent="0.25">
      <c r="A30" s="284"/>
      <c r="B30" s="285"/>
      <c r="C30" s="285"/>
      <c r="D30" s="285"/>
      <c r="E30" s="285"/>
      <c r="F30" s="285"/>
      <c r="G30" s="285"/>
      <c r="H30" s="285"/>
      <c r="I30" s="285"/>
      <c r="J30" s="285"/>
      <c r="K30" s="285"/>
      <c r="L30" s="285"/>
      <c r="M30" s="285"/>
      <c r="N30" s="285"/>
      <c r="O30" s="285"/>
      <c r="P30" s="285"/>
      <c r="Q30" s="285"/>
      <c r="R30" s="285"/>
      <c r="S30" s="285"/>
      <c r="T30" s="285"/>
      <c r="U30" s="286"/>
    </row>
    <row r="31" spans="1:21" x14ac:dyDescent="0.25">
      <c r="A31" s="284"/>
      <c r="B31" s="285"/>
      <c r="C31" s="285"/>
      <c r="D31" s="285"/>
      <c r="E31" s="285"/>
      <c r="F31" s="285"/>
      <c r="G31" s="285"/>
      <c r="H31" s="285"/>
      <c r="I31" s="285"/>
      <c r="J31" s="285"/>
      <c r="K31" s="285"/>
      <c r="L31" s="285"/>
      <c r="M31" s="285"/>
      <c r="N31" s="285"/>
      <c r="O31" s="285"/>
      <c r="P31" s="285"/>
      <c r="Q31" s="285"/>
      <c r="R31" s="285"/>
      <c r="S31" s="285"/>
      <c r="T31" s="285"/>
      <c r="U31" s="286"/>
    </row>
    <row r="32" spans="1:21" ht="15.75" thickBot="1" x14ac:dyDescent="0.3">
      <c r="A32" s="287"/>
      <c r="B32" s="288"/>
      <c r="C32" s="288"/>
      <c r="D32" s="288"/>
      <c r="E32" s="288"/>
      <c r="F32" s="288"/>
      <c r="G32" s="288"/>
      <c r="H32" s="288"/>
      <c r="I32" s="288"/>
      <c r="J32" s="288"/>
      <c r="K32" s="288"/>
      <c r="L32" s="288"/>
      <c r="M32" s="288"/>
      <c r="N32" s="288"/>
      <c r="O32" s="288"/>
      <c r="P32" s="288"/>
      <c r="Q32" s="288"/>
      <c r="R32" s="288"/>
      <c r="S32" s="288"/>
      <c r="T32" s="288"/>
      <c r="U32" s="289"/>
    </row>
    <row r="33" spans="1:22" x14ac:dyDescent="0.25">
      <c r="A33" s="258" t="s">
        <v>283</v>
      </c>
      <c r="B33" s="259"/>
      <c r="C33" s="259"/>
      <c r="D33" s="259"/>
      <c r="E33" s="259"/>
      <c r="F33" s="259"/>
      <c r="G33" s="259"/>
      <c r="H33" s="259"/>
      <c r="I33" s="259"/>
      <c r="J33" s="259"/>
      <c r="K33" s="259"/>
      <c r="L33" s="259"/>
      <c r="M33" s="259"/>
      <c r="N33" s="259"/>
      <c r="O33" s="259"/>
      <c r="P33" s="259"/>
      <c r="Q33" s="259"/>
      <c r="R33" s="259"/>
      <c r="S33" s="259"/>
      <c r="T33" s="259"/>
      <c r="U33" s="260"/>
    </row>
    <row r="34" spans="1:22" ht="13.9" customHeight="1" x14ac:dyDescent="0.25">
      <c r="A34" s="295"/>
      <c r="B34" s="296"/>
      <c r="C34" s="296"/>
      <c r="D34" s="296"/>
      <c r="E34" s="296"/>
      <c r="F34" s="296"/>
      <c r="G34" s="296"/>
      <c r="H34" s="296"/>
      <c r="I34" s="296"/>
      <c r="J34" s="296"/>
      <c r="K34" s="296"/>
      <c r="L34" s="296"/>
      <c r="M34" s="296"/>
      <c r="N34" s="296"/>
      <c r="O34" s="296"/>
      <c r="P34" s="296"/>
      <c r="Q34" s="296"/>
      <c r="R34" s="296"/>
      <c r="S34" s="296"/>
      <c r="T34" s="296"/>
      <c r="U34" s="297"/>
    </row>
    <row r="35" spans="1:22" ht="35.450000000000003" customHeight="1" x14ac:dyDescent="0.25">
      <c r="A35" s="305" t="s">
        <v>186</v>
      </c>
      <c r="B35" s="299"/>
      <c r="C35" s="298" t="s">
        <v>187</v>
      </c>
      <c r="D35" s="299"/>
      <c r="E35" s="298" t="s">
        <v>183</v>
      </c>
      <c r="F35" s="299"/>
      <c r="G35" s="298" t="s">
        <v>184</v>
      </c>
      <c r="H35" s="299"/>
      <c r="I35" s="298" t="s">
        <v>207</v>
      </c>
      <c r="J35" s="299"/>
      <c r="K35" s="298" t="s">
        <v>185</v>
      </c>
      <c r="L35" s="299"/>
      <c r="M35" s="298" t="s">
        <v>189</v>
      </c>
      <c r="N35" s="299"/>
      <c r="O35" s="298" t="s">
        <v>188</v>
      </c>
      <c r="P35" s="299"/>
      <c r="Q35" s="298" t="s">
        <v>190</v>
      </c>
      <c r="R35" s="300"/>
      <c r="S35" s="21" t="s">
        <v>191</v>
      </c>
      <c r="T35" s="21" t="s">
        <v>192</v>
      </c>
      <c r="U35" s="24" t="s">
        <v>193</v>
      </c>
      <c r="V35" s="19"/>
    </row>
    <row r="36" spans="1:22" x14ac:dyDescent="0.25">
      <c r="A36" s="309"/>
      <c r="B36" s="302"/>
      <c r="C36" s="301"/>
      <c r="D36" s="302"/>
      <c r="E36" s="301"/>
      <c r="F36" s="302"/>
      <c r="G36" s="301"/>
      <c r="H36" s="302"/>
      <c r="I36" s="301"/>
      <c r="J36" s="302"/>
      <c r="K36" s="301"/>
      <c r="L36" s="302"/>
      <c r="M36" s="301"/>
      <c r="N36" s="302"/>
      <c r="O36" s="301"/>
      <c r="P36" s="302"/>
      <c r="Q36" s="301"/>
      <c r="R36" s="303"/>
      <c r="S36" s="22"/>
      <c r="T36" s="22"/>
      <c r="U36" s="25"/>
      <c r="V36" s="20"/>
    </row>
    <row r="37" spans="1:22" x14ac:dyDescent="0.25">
      <c r="A37" s="310"/>
      <c r="B37" s="311"/>
      <c r="C37" s="301"/>
      <c r="D37" s="302"/>
      <c r="E37" s="301"/>
      <c r="F37" s="302"/>
      <c r="G37" s="301"/>
      <c r="H37" s="302"/>
      <c r="I37" s="301"/>
      <c r="J37" s="302"/>
      <c r="K37" s="301"/>
      <c r="L37" s="302"/>
      <c r="M37" s="301"/>
      <c r="N37" s="302"/>
      <c r="O37" s="301"/>
      <c r="P37" s="302"/>
      <c r="Q37" s="301"/>
      <c r="R37" s="303"/>
      <c r="S37" s="23"/>
      <c r="T37" s="23"/>
      <c r="U37" s="26"/>
      <c r="V37" s="19"/>
    </row>
    <row r="38" spans="1:22" x14ac:dyDescent="0.25">
      <c r="A38" s="309"/>
      <c r="B38" s="302"/>
      <c r="C38" s="301"/>
      <c r="D38" s="302"/>
      <c r="E38" s="301"/>
      <c r="F38" s="302"/>
      <c r="G38" s="301"/>
      <c r="H38" s="302"/>
      <c r="I38" s="301"/>
      <c r="J38" s="302"/>
      <c r="K38" s="301"/>
      <c r="L38" s="302"/>
      <c r="M38" s="301"/>
      <c r="N38" s="302"/>
      <c r="O38" s="301"/>
      <c r="P38" s="302"/>
      <c r="Q38" s="301"/>
      <c r="R38" s="303"/>
      <c r="S38" s="23"/>
      <c r="T38" s="23"/>
      <c r="U38" s="26"/>
      <c r="V38" s="19"/>
    </row>
    <row r="39" spans="1:22" x14ac:dyDescent="0.25">
      <c r="A39" s="309"/>
      <c r="B39" s="302"/>
      <c r="C39" s="301"/>
      <c r="D39" s="302"/>
      <c r="E39" s="301"/>
      <c r="F39" s="302"/>
      <c r="G39" s="301"/>
      <c r="H39" s="302"/>
      <c r="I39" s="301"/>
      <c r="J39" s="302"/>
      <c r="K39" s="301"/>
      <c r="L39" s="302"/>
      <c r="M39" s="301"/>
      <c r="N39" s="302"/>
      <c r="O39" s="301"/>
      <c r="P39" s="302"/>
      <c r="Q39" s="301"/>
      <c r="R39" s="303"/>
      <c r="S39" s="23"/>
      <c r="T39" s="23"/>
      <c r="U39" s="26"/>
      <c r="V39" s="19"/>
    </row>
    <row r="40" spans="1:22" x14ac:dyDescent="0.25">
      <c r="A40" s="309"/>
      <c r="B40" s="302"/>
      <c r="C40" s="301"/>
      <c r="D40" s="302"/>
      <c r="E40" s="301"/>
      <c r="F40" s="302"/>
      <c r="G40" s="301"/>
      <c r="H40" s="302"/>
      <c r="I40" s="301"/>
      <c r="J40" s="302"/>
      <c r="K40" s="301"/>
      <c r="L40" s="302"/>
      <c r="M40" s="301"/>
      <c r="N40" s="302"/>
      <c r="O40" s="301"/>
      <c r="P40" s="302"/>
      <c r="Q40" s="301"/>
      <c r="R40" s="303"/>
      <c r="S40" s="23"/>
      <c r="T40" s="23"/>
      <c r="U40" s="26"/>
      <c r="V40" s="19"/>
    </row>
    <row r="41" spans="1:22" x14ac:dyDescent="0.25">
      <c r="A41" s="309"/>
      <c r="B41" s="302"/>
      <c r="C41" s="301"/>
      <c r="D41" s="302"/>
      <c r="E41" s="301"/>
      <c r="F41" s="302"/>
      <c r="G41" s="301"/>
      <c r="H41" s="302"/>
      <c r="I41" s="301"/>
      <c r="J41" s="302"/>
      <c r="K41" s="301"/>
      <c r="L41" s="302"/>
      <c r="M41" s="301"/>
      <c r="N41" s="302"/>
      <c r="O41" s="301"/>
      <c r="P41" s="302"/>
      <c r="Q41" s="301"/>
      <c r="R41" s="303"/>
      <c r="S41" s="23"/>
      <c r="T41" s="23"/>
      <c r="U41" s="26"/>
      <c r="V41" s="19"/>
    </row>
    <row r="42" spans="1:22" x14ac:dyDescent="0.25">
      <c r="A42" s="309"/>
      <c r="B42" s="302"/>
      <c r="C42" s="301"/>
      <c r="D42" s="302"/>
      <c r="E42" s="301"/>
      <c r="F42" s="302"/>
      <c r="G42" s="301"/>
      <c r="H42" s="302"/>
      <c r="I42" s="301"/>
      <c r="J42" s="302"/>
      <c r="K42" s="301"/>
      <c r="L42" s="302"/>
      <c r="M42" s="301"/>
      <c r="N42" s="302"/>
      <c r="O42" s="301"/>
      <c r="P42" s="302"/>
      <c r="Q42" s="301"/>
      <c r="R42" s="303"/>
      <c r="S42" s="23"/>
      <c r="T42" s="23"/>
      <c r="U42" s="26"/>
      <c r="V42" s="19"/>
    </row>
    <row r="43" spans="1:22" x14ac:dyDescent="0.25">
      <c r="A43" s="309"/>
      <c r="B43" s="302"/>
      <c r="C43" s="301"/>
      <c r="D43" s="302"/>
      <c r="E43" s="301"/>
      <c r="F43" s="302"/>
      <c r="G43" s="301"/>
      <c r="H43" s="302"/>
      <c r="I43" s="301"/>
      <c r="J43" s="302"/>
      <c r="K43" s="301"/>
      <c r="L43" s="302"/>
      <c r="M43" s="301"/>
      <c r="N43" s="302"/>
      <c r="O43" s="301"/>
      <c r="P43" s="302"/>
      <c r="Q43" s="301"/>
      <c r="R43" s="303"/>
      <c r="S43" s="23"/>
      <c r="T43" s="23"/>
      <c r="U43" s="26"/>
      <c r="V43" s="19"/>
    </row>
    <row r="44" spans="1:22" x14ac:dyDescent="0.25">
      <c r="A44" s="312"/>
      <c r="B44" s="294"/>
      <c r="C44" s="293"/>
      <c r="D44" s="294"/>
      <c r="E44" s="293"/>
      <c r="F44" s="294"/>
      <c r="G44" s="293"/>
      <c r="H44" s="294"/>
      <c r="I44" s="293"/>
      <c r="J44" s="294"/>
      <c r="K44" s="293"/>
      <c r="L44" s="294"/>
      <c r="M44" s="293"/>
      <c r="N44" s="294"/>
      <c r="O44" s="293"/>
      <c r="P44" s="294"/>
      <c r="Q44" s="293"/>
      <c r="R44" s="308"/>
      <c r="S44" s="27"/>
      <c r="T44" s="27"/>
      <c r="U44" s="28"/>
      <c r="V44" s="19"/>
    </row>
    <row r="45" spans="1:22" x14ac:dyDescent="0.25">
      <c r="S45" s="19"/>
      <c r="T45" s="19"/>
    </row>
    <row r="46" spans="1:22" ht="55.15" customHeight="1" x14ac:dyDescent="0.25">
      <c r="A46" s="306" t="s">
        <v>362</v>
      </c>
      <c r="B46" s="307"/>
    </row>
  </sheetData>
  <mergeCells count="101">
    <mergeCell ref="A46:B46"/>
    <mergeCell ref="O44:P44"/>
    <mergeCell ref="Q44:R44"/>
    <mergeCell ref="A36:B36"/>
    <mergeCell ref="A37:B37"/>
    <mergeCell ref="A38:B38"/>
    <mergeCell ref="A39:B39"/>
    <mergeCell ref="A40:B40"/>
    <mergeCell ref="A41:B41"/>
    <mergeCell ref="A42:B42"/>
    <mergeCell ref="A43:B43"/>
    <mergeCell ref="A44:B44"/>
    <mergeCell ref="C44:D44"/>
    <mergeCell ref="E44:F44"/>
    <mergeCell ref="G44:H44"/>
    <mergeCell ref="K44:L44"/>
    <mergeCell ref="M44:N44"/>
    <mergeCell ref="O43:P43"/>
    <mergeCell ref="Q43:R43"/>
    <mergeCell ref="C42:D42"/>
    <mergeCell ref="E42:F42"/>
    <mergeCell ref="G42:H42"/>
    <mergeCell ref="K42:L42"/>
    <mergeCell ref="M42:N42"/>
    <mergeCell ref="I42:J42"/>
    <mergeCell ref="I43:J43"/>
    <mergeCell ref="O42:P42"/>
    <mergeCell ref="Q42:R42"/>
    <mergeCell ref="C43:D43"/>
    <mergeCell ref="E43:F43"/>
    <mergeCell ref="G43:H43"/>
    <mergeCell ref="K43:L43"/>
    <mergeCell ref="M43:N43"/>
    <mergeCell ref="Q40:R40"/>
    <mergeCell ref="C41:D41"/>
    <mergeCell ref="E41:F41"/>
    <mergeCell ref="G41:H41"/>
    <mergeCell ref="K41:L41"/>
    <mergeCell ref="M41:N41"/>
    <mergeCell ref="O41:P41"/>
    <mergeCell ref="Q41:R41"/>
    <mergeCell ref="C40:D40"/>
    <mergeCell ref="E40:F40"/>
    <mergeCell ref="G40:H40"/>
    <mergeCell ref="K40:L40"/>
    <mergeCell ref="M40:N40"/>
    <mergeCell ref="I40:J40"/>
    <mergeCell ref="I41:J41"/>
    <mergeCell ref="M38:N38"/>
    <mergeCell ref="I38:J38"/>
    <mergeCell ref="E39:F39"/>
    <mergeCell ref="G39:H39"/>
    <mergeCell ref="K39:L39"/>
    <mergeCell ref="M39:N39"/>
    <mergeCell ref="O39:P39"/>
    <mergeCell ref="C39:D39"/>
    <mergeCell ref="O40:P40"/>
    <mergeCell ref="A1:U1"/>
    <mergeCell ref="A3:U3"/>
    <mergeCell ref="A4:U4"/>
    <mergeCell ref="A5:U17"/>
    <mergeCell ref="A18:U18"/>
    <mergeCell ref="A2:E2"/>
    <mergeCell ref="E37:F37"/>
    <mergeCell ref="A35:B35"/>
    <mergeCell ref="G35:H35"/>
    <mergeCell ref="K35:L35"/>
    <mergeCell ref="Q36:R36"/>
    <mergeCell ref="I35:J35"/>
    <mergeCell ref="C35:D35"/>
    <mergeCell ref="E35:F35"/>
    <mergeCell ref="G37:H37"/>
    <mergeCell ref="K37:L37"/>
    <mergeCell ref="M37:N37"/>
    <mergeCell ref="O36:P36"/>
    <mergeCell ref="I36:J36"/>
    <mergeCell ref="O37:P37"/>
    <mergeCell ref="I44:J44"/>
    <mergeCell ref="A19:U19"/>
    <mergeCell ref="A20:U32"/>
    <mergeCell ref="A33:U33"/>
    <mergeCell ref="A34:U34"/>
    <mergeCell ref="M35:N35"/>
    <mergeCell ref="O35:P35"/>
    <mergeCell ref="Q35:R35"/>
    <mergeCell ref="C36:D36"/>
    <mergeCell ref="E36:F36"/>
    <mergeCell ref="G36:H36"/>
    <mergeCell ref="K36:L36"/>
    <mergeCell ref="M36:N36"/>
    <mergeCell ref="Q37:R37"/>
    <mergeCell ref="I37:J37"/>
    <mergeCell ref="C37:D37"/>
    <mergeCell ref="Q39:R39"/>
    <mergeCell ref="I39:J39"/>
    <mergeCell ref="O38:P38"/>
    <mergeCell ref="Q38:R38"/>
    <mergeCell ref="C38:D38"/>
    <mergeCell ref="E38:F38"/>
    <mergeCell ref="G38:H38"/>
    <mergeCell ref="K38:L38"/>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L54"/>
  <sheetViews>
    <sheetView zoomScale="90" zoomScaleNormal="90" workbookViewId="0">
      <selection activeCell="G15" sqref="G15"/>
    </sheetView>
  </sheetViews>
  <sheetFormatPr baseColWidth="10" defaultRowHeight="15" x14ac:dyDescent="0.25"/>
  <cols>
    <col min="1" max="1" width="25.85546875" customWidth="1"/>
    <col min="2" max="2" width="16.28515625" customWidth="1"/>
    <col min="3" max="3" width="25.42578125" customWidth="1"/>
    <col min="4" max="4" width="28.7109375" customWidth="1"/>
    <col min="5" max="5" width="17.7109375" customWidth="1"/>
    <col min="7" max="7" width="30.140625" customWidth="1"/>
    <col min="8" max="8" width="22" customWidth="1"/>
    <col min="9" max="9" width="21" customWidth="1"/>
    <col min="10" max="10" width="17.140625" customWidth="1"/>
    <col min="11" max="11" width="17.85546875" customWidth="1"/>
    <col min="12" max="12" width="24.5703125" customWidth="1"/>
  </cols>
  <sheetData>
    <row r="1" spans="1:12" s="30" customFormat="1" ht="24.75" customHeight="1" thickBot="1" x14ac:dyDescent="0.3">
      <c r="A1" s="316" t="s">
        <v>350</v>
      </c>
      <c r="B1" s="317"/>
      <c r="C1" s="317"/>
      <c r="D1" s="317"/>
      <c r="E1" s="317"/>
      <c r="F1" s="317"/>
      <c r="G1" s="317"/>
      <c r="H1" s="317"/>
      <c r="I1" s="317"/>
      <c r="J1" s="317"/>
      <c r="K1" s="317"/>
      <c r="L1" s="318"/>
    </row>
    <row r="2" spans="1:12" ht="24.75" customHeight="1" thickBot="1" x14ac:dyDescent="0.3">
      <c r="A2" s="313" t="s">
        <v>341</v>
      </c>
      <c r="B2" s="314"/>
      <c r="C2" s="314"/>
      <c r="D2" s="314"/>
      <c r="E2" s="315"/>
      <c r="F2" s="184"/>
      <c r="G2" s="319" t="s">
        <v>342</v>
      </c>
      <c r="H2" s="320"/>
      <c r="I2" s="320"/>
      <c r="J2" s="320"/>
      <c r="K2" s="320"/>
      <c r="L2" s="321"/>
    </row>
    <row r="3" spans="1:12" ht="36.75" customHeight="1" thickBot="1" x14ac:dyDescent="0.3">
      <c r="A3" s="213" t="s">
        <v>351</v>
      </c>
      <c r="B3" s="213" t="s">
        <v>343</v>
      </c>
      <c r="C3" s="214" t="s">
        <v>10</v>
      </c>
      <c r="D3" s="215" t="s">
        <v>11</v>
      </c>
      <c r="E3" s="216" t="s">
        <v>12</v>
      </c>
      <c r="F3" s="217"/>
      <c r="G3" s="213" t="s">
        <v>351</v>
      </c>
      <c r="H3" s="213" t="s">
        <v>344</v>
      </c>
      <c r="I3" s="218" t="s">
        <v>13</v>
      </c>
      <c r="J3" s="219" t="s">
        <v>11</v>
      </c>
      <c r="K3" s="219" t="s">
        <v>12</v>
      </c>
      <c r="L3" s="220" t="s">
        <v>175</v>
      </c>
    </row>
    <row r="4" spans="1:12" x14ac:dyDescent="0.25">
      <c r="A4" s="186"/>
      <c r="B4" s="187"/>
      <c r="C4" s="188"/>
      <c r="D4" s="188"/>
      <c r="E4" s="189"/>
      <c r="F4" s="185"/>
      <c r="G4" s="190"/>
      <c r="H4" s="190"/>
      <c r="I4" s="191"/>
      <c r="J4" s="188"/>
      <c r="K4" s="188"/>
      <c r="L4" s="192"/>
    </row>
    <row r="5" spans="1:12" x14ac:dyDescent="0.25">
      <c r="A5" s="193"/>
      <c r="B5" s="187"/>
      <c r="C5" s="194"/>
      <c r="D5" s="194"/>
      <c r="E5" s="195"/>
      <c r="F5" s="185"/>
      <c r="G5" s="196"/>
      <c r="H5" s="196"/>
      <c r="I5" s="197"/>
      <c r="J5" s="194"/>
      <c r="K5" s="194"/>
      <c r="L5" s="198"/>
    </row>
    <row r="6" spans="1:12" x14ac:dyDescent="0.25">
      <c r="A6" s="199"/>
      <c r="B6" s="187"/>
      <c r="C6" s="194"/>
      <c r="D6" s="194"/>
      <c r="E6" s="195"/>
      <c r="F6" s="185"/>
      <c r="G6" s="196"/>
      <c r="H6" s="196"/>
      <c r="I6" s="197"/>
      <c r="J6" s="194"/>
      <c r="K6" s="194"/>
      <c r="L6" s="198"/>
    </row>
    <row r="7" spans="1:12" x14ac:dyDescent="0.25">
      <c r="A7" s="199"/>
      <c r="B7" s="187"/>
      <c r="C7" s="194"/>
      <c r="D7" s="194"/>
      <c r="E7" s="195"/>
      <c r="F7" s="185"/>
      <c r="G7" s="196"/>
      <c r="H7" s="196"/>
      <c r="I7" s="197"/>
      <c r="J7" s="194"/>
      <c r="K7" s="194"/>
      <c r="L7" s="198"/>
    </row>
    <row r="8" spans="1:12" x14ac:dyDescent="0.25">
      <c r="A8" s="199"/>
      <c r="B8" s="187"/>
      <c r="C8" s="194"/>
      <c r="D8" s="194"/>
      <c r="E8" s="195"/>
      <c r="F8" s="185"/>
      <c r="G8" s="196"/>
      <c r="H8" s="196"/>
      <c r="I8" s="197"/>
      <c r="J8" s="194"/>
      <c r="K8" s="194"/>
      <c r="L8" s="198"/>
    </row>
    <row r="9" spans="1:12" x14ac:dyDescent="0.25">
      <c r="A9" s="199"/>
      <c r="B9" s="187"/>
      <c r="C9" s="194"/>
      <c r="D9" s="194"/>
      <c r="E9" s="195"/>
      <c r="F9" s="185"/>
      <c r="G9" s="200"/>
      <c r="H9" s="200"/>
      <c r="I9" s="201"/>
      <c r="J9" s="202"/>
      <c r="K9" s="202"/>
      <c r="L9" s="198"/>
    </row>
    <row r="10" spans="1:12" x14ac:dyDescent="0.25">
      <c r="A10" s="199"/>
      <c r="B10" s="187"/>
      <c r="C10" s="194"/>
      <c r="D10" s="194"/>
      <c r="E10" s="195"/>
      <c r="F10" s="185"/>
      <c r="G10" s="203"/>
      <c r="H10" s="203"/>
      <c r="I10" s="201"/>
      <c r="J10" s="202"/>
      <c r="K10" s="202"/>
      <c r="L10" s="198"/>
    </row>
    <row r="11" spans="1:12" ht="15.75" thickBot="1" x14ac:dyDescent="0.3">
      <c r="A11" s="204"/>
      <c r="B11" s="212"/>
      <c r="C11" s="205"/>
      <c r="D11" s="205"/>
      <c r="E11" s="206"/>
      <c r="F11" s="185"/>
      <c r="G11" s="207"/>
      <c r="H11" s="208"/>
      <c r="I11" s="209"/>
      <c r="J11" s="210"/>
      <c r="K11" s="210"/>
      <c r="L11" s="211"/>
    </row>
    <row r="12" spans="1:12" x14ac:dyDescent="0.25">
      <c r="A12" s="3"/>
      <c r="B12" s="3"/>
      <c r="C12" s="3"/>
      <c r="D12" s="3"/>
      <c r="E12" s="3"/>
      <c r="G12" s="3"/>
      <c r="H12" s="3"/>
      <c r="I12" s="3"/>
      <c r="J12" s="3"/>
    </row>
    <row r="13" spans="1:12" x14ac:dyDescent="0.25">
      <c r="A13" s="3"/>
      <c r="B13" s="3"/>
      <c r="C13" s="3"/>
      <c r="D13" s="3"/>
      <c r="E13" s="3"/>
      <c r="G13" s="3"/>
      <c r="H13" s="3"/>
      <c r="I13" s="3"/>
      <c r="J13" s="3"/>
    </row>
    <row r="14" spans="1:12" x14ac:dyDescent="0.25">
      <c r="A14" s="3"/>
      <c r="B14" s="3"/>
      <c r="C14" s="3"/>
      <c r="D14" s="3"/>
      <c r="E14" s="3"/>
      <c r="G14" s="3"/>
      <c r="H14" s="3"/>
      <c r="I14" s="3"/>
      <c r="J14" s="3"/>
    </row>
    <row r="15" spans="1:12" x14ac:dyDescent="0.25">
      <c r="A15" s="3"/>
      <c r="B15" s="3"/>
      <c r="C15" s="3"/>
      <c r="D15" s="3"/>
      <c r="E15" s="3"/>
      <c r="G15" s="3"/>
      <c r="H15" s="3"/>
      <c r="I15" s="3"/>
      <c r="J15" s="3"/>
    </row>
    <row r="16" spans="1:12" x14ac:dyDescent="0.25">
      <c r="A16" s="3"/>
      <c r="B16" s="3"/>
      <c r="C16" s="3"/>
      <c r="D16" s="3"/>
      <c r="E16" s="3"/>
      <c r="G16" s="3"/>
      <c r="H16" s="3"/>
      <c r="I16" s="3"/>
      <c r="J16" s="3"/>
    </row>
    <row r="17" spans="1:10" x14ac:dyDescent="0.25">
      <c r="A17" s="3"/>
      <c r="B17" s="3"/>
      <c r="C17" s="3"/>
      <c r="D17" s="3"/>
      <c r="E17" s="3"/>
      <c r="G17" s="3"/>
      <c r="H17" s="3"/>
      <c r="I17" s="3"/>
      <c r="J17" s="3"/>
    </row>
    <row r="18" spans="1:10" x14ac:dyDescent="0.25">
      <c r="A18" s="3"/>
      <c r="B18" s="3"/>
      <c r="C18" s="3"/>
      <c r="D18" s="3"/>
      <c r="E18" s="3"/>
      <c r="G18" s="3"/>
      <c r="H18" s="3"/>
      <c r="I18" s="3"/>
      <c r="J18" s="3"/>
    </row>
    <row r="19" spans="1:10" x14ac:dyDescent="0.25">
      <c r="A19" s="3"/>
      <c r="B19" s="3"/>
      <c r="C19" s="3"/>
      <c r="D19" s="3"/>
      <c r="E19" s="3"/>
      <c r="G19" s="3"/>
      <c r="H19" s="3"/>
      <c r="I19" s="3"/>
      <c r="J19" s="3"/>
    </row>
    <row r="20" spans="1:10" x14ac:dyDescent="0.25">
      <c r="A20" s="3"/>
      <c r="B20" s="3"/>
      <c r="C20" s="3"/>
      <c r="D20" s="3"/>
      <c r="E20" s="3"/>
      <c r="G20" s="3"/>
      <c r="H20" s="3"/>
      <c r="I20" s="3"/>
      <c r="J20" s="3"/>
    </row>
    <row r="21" spans="1:10" x14ac:dyDescent="0.25">
      <c r="A21" s="3"/>
      <c r="B21" s="3"/>
      <c r="C21" s="3"/>
      <c r="D21" s="3"/>
      <c r="E21" s="3"/>
      <c r="G21" s="3"/>
      <c r="H21" s="3"/>
      <c r="I21" s="3"/>
      <c r="J21" s="3"/>
    </row>
    <row r="22" spans="1:10" x14ac:dyDescent="0.25">
      <c r="A22" s="3"/>
      <c r="B22" s="3"/>
      <c r="C22" s="3"/>
      <c r="D22" s="3"/>
      <c r="E22" s="3"/>
      <c r="G22" s="3"/>
      <c r="H22" s="3"/>
      <c r="I22" s="3"/>
      <c r="J22" s="3"/>
    </row>
    <row r="23" spans="1:10" x14ac:dyDescent="0.25">
      <c r="A23" s="3"/>
      <c r="B23" s="3"/>
      <c r="C23" s="3"/>
      <c r="D23" s="3"/>
      <c r="E23" s="3"/>
      <c r="G23" s="3"/>
      <c r="H23" s="3"/>
      <c r="I23" s="3"/>
      <c r="J23" s="3"/>
    </row>
    <row r="24" spans="1:10" x14ac:dyDescent="0.25">
      <c r="A24" s="3"/>
      <c r="B24" s="3"/>
      <c r="C24" s="3"/>
      <c r="D24" s="3"/>
      <c r="E24" s="3"/>
      <c r="G24" s="3"/>
      <c r="H24" s="3"/>
      <c r="I24" s="3"/>
      <c r="J24" s="3"/>
    </row>
    <row r="25" spans="1:10" x14ac:dyDescent="0.25">
      <c r="A25" s="3"/>
      <c r="B25" s="3"/>
      <c r="C25" s="3"/>
      <c r="D25" s="3"/>
      <c r="E25" s="3"/>
      <c r="G25" s="3"/>
      <c r="H25" s="3"/>
      <c r="I25" s="3"/>
      <c r="J25" s="3"/>
    </row>
    <row r="26" spans="1:10" x14ac:dyDescent="0.25">
      <c r="A26" s="3"/>
      <c r="B26" s="3"/>
      <c r="C26" s="3"/>
      <c r="D26" s="3"/>
      <c r="E26" s="3"/>
      <c r="G26" s="3"/>
      <c r="H26" s="3"/>
      <c r="I26" s="3"/>
      <c r="J26" s="3"/>
    </row>
    <row r="27" spans="1:10" x14ac:dyDescent="0.25">
      <c r="A27" s="3"/>
      <c r="B27" s="3"/>
      <c r="C27" s="3"/>
      <c r="D27" s="3"/>
      <c r="E27" s="3"/>
      <c r="G27" s="3"/>
      <c r="H27" s="3"/>
      <c r="I27" s="3"/>
      <c r="J27" s="3"/>
    </row>
    <row r="28" spans="1:10" x14ac:dyDescent="0.25">
      <c r="A28" s="3"/>
      <c r="B28" s="3"/>
      <c r="C28" s="3"/>
      <c r="D28" s="3"/>
      <c r="E28" s="3"/>
      <c r="G28" s="3"/>
      <c r="H28" s="3"/>
      <c r="I28" s="3"/>
      <c r="J28" s="3"/>
    </row>
    <row r="29" spans="1:10" x14ac:dyDescent="0.25">
      <c r="A29" s="3"/>
      <c r="B29" s="3"/>
      <c r="C29" s="3"/>
      <c r="D29" s="3"/>
      <c r="E29" s="3"/>
      <c r="G29" s="3"/>
      <c r="H29" s="3"/>
      <c r="I29" s="3"/>
      <c r="J29" s="3"/>
    </row>
    <row r="30" spans="1:10" x14ac:dyDescent="0.25">
      <c r="A30" s="3"/>
      <c r="B30" s="3"/>
      <c r="C30" s="3"/>
      <c r="D30" s="3"/>
      <c r="E30" s="3"/>
      <c r="G30" s="3"/>
      <c r="H30" s="3"/>
      <c r="I30" s="3"/>
      <c r="J30" s="3"/>
    </row>
    <row r="31" spans="1:10" x14ac:dyDescent="0.25">
      <c r="A31" s="3"/>
      <c r="B31" s="3"/>
      <c r="C31" s="3"/>
      <c r="D31" s="3"/>
      <c r="E31" s="3"/>
      <c r="G31" s="3"/>
      <c r="H31" s="3"/>
      <c r="I31" s="3"/>
      <c r="J31" s="3"/>
    </row>
    <row r="32" spans="1:10" x14ac:dyDescent="0.25">
      <c r="A32" s="3"/>
      <c r="B32" s="3"/>
      <c r="C32" s="3"/>
      <c r="D32" s="3"/>
      <c r="E32" s="3"/>
      <c r="G32" s="3"/>
      <c r="H32" s="3"/>
      <c r="I32" s="3"/>
      <c r="J32" s="3"/>
    </row>
    <row r="33" spans="1:10" x14ac:dyDescent="0.25">
      <c r="A33" s="3"/>
      <c r="B33" s="3"/>
      <c r="C33" s="3"/>
      <c r="D33" s="3"/>
      <c r="E33" s="3"/>
      <c r="G33" s="3"/>
      <c r="H33" s="3"/>
      <c r="I33" s="3"/>
      <c r="J33" s="3"/>
    </row>
    <row r="34" spans="1:10" x14ac:dyDescent="0.25">
      <c r="A34" s="3"/>
      <c r="B34" s="3"/>
      <c r="C34" s="3"/>
      <c r="D34" s="3"/>
      <c r="E34" s="3"/>
      <c r="G34" s="3"/>
      <c r="H34" s="3"/>
      <c r="I34" s="3"/>
      <c r="J34" s="3"/>
    </row>
    <row r="35" spans="1:10" x14ac:dyDescent="0.25">
      <c r="A35" s="3"/>
      <c r="B35" s="3"/>
      <c r="C35" s="3"/>
      <c r="D35" s="3"/>
      <c r="E35" s="3"/>
      <c r="G35" s="3"/>
      <c r="H35" s="3"/>
      <c r="I35" s="3"/>
      <c r="J35" s="3"/>
    </row>
    <row r="36" spans="1:10" x14ac:dyDescent="0.25">
      <c r="A36" s="3"/>
      <c r="B36" s="3"/>
      <c r="C36" s="3"/>
      <c r="D36" s="3"/>
      <c r="E36" s="3"/>
      <c r="G36" s="3"/>
      <c r="H36" s="3"/>
      <c r="I36" s="3"/>
      <c r="J36" s="3"/>
    </row>
    <row r="37" spans="1:10" x14ac:dyDescent="0.25">
      <c r="A37" s="3"/>
      <c r="B37" s="3"/>
      <c r="C37" s="3"/>
      <c r="D37" s="3"/>
      <c r="E37" s="3"/>
      <c r="G37" s="3"/>
      <c r="H37" s="3"/>
      <c r="I37" s="3"/>
      <c r="J37" s="3"/>
    </row>
    <row r="38" spans="1:10" x14ac:dyDescent="0.25">
      <c r="A38" s="3"/>
      <c r="B38" s="3"/>
      <c r="C38" s="3"/>
      <c r="D38" s="3"/>
      <c r="E38" s="3"/>
      <c r="G38" s="3"/>
      <c r="H38" s="3"/>
      <c r="I38" s="3"/>
      <c r="J38" s="3"/>
    </row>
    <row r="39" spans="1:10" x14ac:dyDescent="0.25">
      <c r="A39" s="3"/>
      <c r="B39" s="3"/>
      <c r="C39" s="3"/>
      <c r="D39" s="3"/>
      <c r="E39" s="3"/>
      <c r="G39" s="3"/>
      <c r="H39" s="3"/>
      <c r="I39" s="3"/>
      <c r="J39" s="3"/>
    </row>
    <row r="40" spans="1:10" x14ac:dyDescent="0.25">
      <c r="A40" s="3"/>
      <c r="B40" s="3"/>
      <c r="C40" s="3"/>
      <c r="D40" s="3"/>
      <c r="E40" s="3"/>
      <c r="G40" s="3"/>
      <c r="H40" s="3"/>
      <c r="I40" s="3"/>
      <c r="J40" s="3"/>
    </row>
    <row r="41" spans="1:10" x14ac:dyDescent="0.25">
      <c r="A41" s="3"/>
      <c r="B41" s="3"/>
      <c r="C41" s="3"/>
      <c r="D41" s="3"/>
      <c r="E41" s="3"/>
      <c r="G41" s="3"/>
      <c r="H41" s="3"/>
      <c r="I41" s="3"/>
      <c r="J41" s="3"/>
    </row>
    <row r="42" spans="1:10" x14ac:dyDescent="0.25">
      <c r="A42" s="3"/>
      <c r="B42" s="3"/>
      <c r="C42" s="3"/>
      <c r="D42" s="3"/>
      <c r="E42" s="3"/>
      <c r="G42" s="3"/>
      <c r="H42" s="3"/>
      <c r="I42" s="3"/>
      <c r="J42" s="3"/>
    </row>
    <row r="43" spans="1:10" x14ac:dyDescent="0.25">
      <c r="A43" s="3"/>
      <c r="B43" s="3"/>
      <c r="C43" s="3"/>
      <c r="D43" s="3"/>
      <c r="E43" s="3"/>
      <c r="G43" s="3"/>
      <c r="H43" s="3"/>
      <c r="I43" s="3"/>
      <c r="J43" s="3"/>
    </row>
    <row r="44" spans="1:10" x14ac:dyDescent="0.25">
      <c r="A44" s="3"/>
      <c r="B44" s="3"/>
      <c r="C44" s="3"/>
      <c r="D44" s="3"/>
      <c r="E44" s="3"/>
      <c r="G44" s="3"/>
      <c r="H44" s="3"/>
      <c r="I44" s="3"/>
      <c r="J44" s="3"/>
    </row>
    <row r="45" spans="1:10" x14ac:dyDescent="0.25">
      <c r="G45" s="3"/>
      <c r="H45" s="3"/>
      <c r="I45" s="3"/>
      <c r="J45" s="3"/>
    </row>
    <row r="46" spans="1:10" x14ac:dyDescent="0.25">
      <c r="G46" s="3"/>
      <c r="H46" s="3"/>
      <c r="I46" s="3"/>
      <c r="J46" s="3"/>
    </row>
    <row r="47" spans="1:10" x14ac:dyDescent="0.25">
      <c r="G47" s="3"/>
      <c r="H47" s="3"/>
      <c r="I47" s="3"/>
      <c r="J47" s="3"/>
    </row>
    <row r="48" spans="1:10" x14ac:dyDescent="0.25">
      <c r="G48" s="3"/>
      <c r="H48" s="3"/>
      <c r="I48" s="3"/>
      <c r="J48" s="3"/>
    </row>
    <row r="49" spans="7:10" x14ac:dyDescent="0.25">
      <c r="G49" s="3"/>
      <c r="H49" s="3"/>
      <c r="I49" s="3"/>
      <c r="J49" s="3"/>
    </row>
    <row r="50" spans="7:10" x14ac:dyDescent="0.25">
      <c r="G50" s="3"/>
      <c r="H50" s="3"/>
      <c r="I50" s="3"/>
      <c r="J50" s="3"/>
    </row>
    <row r="51" spans="7:10" x14ac:dyDescent="0.25">
      <c r="G51" s="3"/>
      <c r="H51" s="3"/>
      <c r="I51" s="3"/>
      <c r="J51" s="3"/>
    </row>
    <row r="52" spans="7:10" x14ac:dyDescent="0.25">
      <c r="G52" s="3"/>
      <c r="H52" s="3"/>
      <c r="I52" s="3"/>
      <c r="J52" s="3"/>
    </row>
    <row r="53" spans="7:10" x14ac:dyDescent="0.25">
      <c r="G53" s="3"/>
      <c r="H53" s="3"/>
      <c r="I53" s="3"/>
      <c r="J53" s="3"/>
    </row>
    <row r="54" spans="7:10" x14ac:dyDescent="0.25">
      <c r="G54" s="3"/>
      <c r="H54" s="3"/>
      <c r="I54" s="3"/>
      <c r="J54" s="3"/>
    </row>
  </sheetData>
  <mergeCells count="3">
    <mergeCell ref="A2:E2"/>
    <mergeCell ref="A1:L1"/>
    <mergeCell ref="G2:L2"/>
  </mergeCells>
  <dataValidations count="1">
    <dataValidation type="list" allowBlank="1" showInputMessage="1" showErrorMessage="1" sqref="B4:B11">
      <formula1>"E/C, E (PRAG ou PRCE), C, ATER, PUPH/MCUPH"</formula1>
    </dataValidation>
  </dataValidations>
  <pageMargins left="0.7" right="0.7" top="0.75" bottom="0.75" header="0.3" footer="0.3"/>
  <pageSetup paperSize="9" scale="45" orientation="portrait" verticalDpi="0" r:id="rId1"/>
  <headerFooter>
    <oddHeader>&amp;L&amp;G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M18"/>
  <sheetViews>
    <sheetView zoomScale="90" zoomScaleNormal="90" workbookViewId="0">
      <selection activeCell="B18" sqref="B18"/>
    </sheetView>
  </sheetViews>
  <sheetFormatPr baseColWidth="10" defaultRowHeight="15" x14ac:dyDescent="0.25"/>
  <cols>
    <col min="1" max="1" width="74.140625" bestFit="1" customWidth="1"/>
    <col min="3" max="3" width="21.28515625" bestFit="1" customWidth="1"/>
  </cols>
  <sheetData>
    <row r="1" spans="1:13" ht="16.5" customHeight="1" thickBot="1" x14ac:dyDescent="0.3">
      <c r="A1" s="331" t="s">
        <v>285</v>
      </c>
      <c r="B1" s="332"/>
      <c r="C1" s="332"/>
      <c r="D1" s="332"/>
      <c r="E1" s="332"/>
      <c r="F1" s="332"/>
      <c r="G1" s="332"/>
      <c r="H1" s="332"/>
      <c r="I1" s="332"/>
      <c r="J1" s="332"/>
      <c r="K1" s="332"/>
      <c r="L1" s="332"/>
      <c r="M1" s="333"/>
    </row>
    <row r="2" spans="1:13" s="4" customFormat="1" ht="20.25" customHeight="1" x14ac:dyDescent="0.25">
      <c r="A2" s="227" t="s">
        <v>172</v>
      </c>
      <c r="B2" s="336"/>
      <c r="C2" s="337"/>
      <c r="D2" s="342"/>
      <c r="E2" s="343"/>
      <c r="F2" s="343"/>
      <c r="G2" s="343"/>
      <c r="H2" s="343"/>
      <c r="I2" s="343"/>
      <c r="J2" s="343"/>
      <c r="K2" s="343"/>
      <c r="L2" s="343"/>
      <c r="M2" s="344"/>
    </row>
    <row r="3" spans="1:13" s="4" customFormat="1" ht="20.25" customHeight="1" x14ac:dyDescent="0.25">
      <c r="A3" s="5" t="s">
        <v>14</v>
      </c>
      <c r="B3" s="338"/>
      <c r="C3" s="339"/>
      <c r="D3" s="345"/>
      <c r="E3" s="346"/>
      <c r="F3" s="346"/>
      <c r="G3" s="346"/>
      <c r="H3" s="346"/>
      <c r="I3" s="346"/>
      <c r="J3" s="346"/>
      <c r="K3" s="346"/>
      <c r="L3" s="346"/>
      <c r="M3" s="347"/>
    </row>
    <row r="4" spans="1:13" s="4" customFormat="1" ht="20.25" customHeight="1" x14ac:dyDescent="0.25">
      <c r="A4" s="5" t="s">
        <v>15</v>
      </c>
      <c r="B4" s="338"/>
      <c r="C4" s="339"/>
      <c r="D4" s="345"/>
      <c r="E4" s="346"/>
      <c r="F4" s="346"/>
      <c r="G4" s="346"/>
      <c r="H4" s="346"/>
      <c r="I4" s="346"/>
      <c r="J4" s="346"/>
      <c r="K4" s="346"/>
      <c r="L4" s="346"/>
      <c r="M4" s="347"/>
    </row>
    <row r="5" spans="1:13" s="4" customFormat="1" ht="20.25" customHeight="1" thickBot="1" x14ac:dyDescent="0.3">
      <c r="A5" s="6" t="s">
        <v>16</v>
      </c>
      <c r="B5" s="340"/>
      <c r="C5" s="341"/>
      <c r="D5" s="348"/>
      <c r="E5" s="349"/>
      <c r="F5" s="349"/>
      <c r="G5" s="349"/>
      <c r="H5" s="349"/>
      <c r="I5" s="349"/>
      <c r="J5" s="349"/>
      <c r="K5" s="349"/>
      <c r="L5" s="349"/>
      <c r="M5" s="350"/>
    </row>
    <row r="6" spans="1:13" ht="15.75" customHeight="1" x14ac:dyDescent="0.25">
      <c r="A6" s="351" t="s">
        <v>17</v>
      </c>
      <c r="B6" s="334"/>
      <c r="C6" s="334" t="s">
        <v>31</v>
      </c>
      <c r="D6" s="334"/>
      <c r="E6" s="334"/>
      <c r="F6" s="334"/>
      <c r="G6" s="334"/>
      <c r="H6" s="334"/>
      <c r="I6" s="334"/>
      <c r="J6" s="334"/>
      <c r="K6" s="334"/>
      <c r="L6" s="334"/>
      <c r="M6" s="335"/>
    </row>
    <row r="7" spans="1:13" ht="31.5" customHeight="1" x14ac:dyDescent="0.25">
      <c r="A7" s="7" t="s">
        <v>18</v>
      </c>
      <c r="B7" s="10" t="s">
        <v>5</v>
      </c>
      <c r="C7" s="9" t="s">
        <v>20</v>
      </c>
      <c r="D7" s="355"/>
      <c r="E7" s="356"/>
      <c r="F7" s="356"/>
      <c r="G7" s="356"/>
      <c r="H7" s="356"/>
      <c r="I7" s="356"/>
      <c r="J7" s="356"/>
      <c r="K7" s="356"/>
      <c r="L7" s="356"/>
      <c r="M7" s="357"/>
    </row>
    <row r="8" spans="1:13" ht="31.5" customHeight="1" x14ac:dyDescent="0.25">
      <c r="A8" s="7" t="s">
        <v>19</v>
      </c>
      <c r="B8" s="10" t="s">
        <v>5</v>
      </c>
      <c r="C8" s="9" t="s">
        <v>20</v>
      </c>
      <c r="D8" s="355"/>
      <c r="E8" s="356"/>
      <c r="F8" s="356"/>
      <c r="G8" s="356"/>
      <c r="H8" s="356"/>
      <c r="I8" s="356"/>
      <c r="J8" s="356"/>
      <c r="K8" s="356"/>
      <c r="L8" s="356"/>
      <c r="M8" s="357"/>
    </row>
    <row r="9" spans="1:13" ht="31.5" customHeight="1" x14ac:dyDescent="0.25">
      <c r="A9" s="7" t="s">
        <v>21</v>
      </c>
      <c r="B9" s="10" t="s">
        <v>5</v>
      </c>
      <c r="C9" s="352" t="s">
        <v>34</v>
      </c>
      <c r="D9" s="353"/>
      <c r="E9" s="353"/>
      <c r="F9" s="353"/>
      <c r="G9" s="353"/>
      <c r="H9" s="353"/>
      <c r="I9" s="353"/>
      <c r="J9" s="353"/>
      <c r="K9" s="353"/>
      <c r="L9" s="353"/>
      <c r="M9" s="354"/>
    </row>
    <row r="10" spans="1:13" ht="31.5" customHeight="1" x14ac:dyDescent="0.25">
      <c r="A10" s="7" t="s">
        <v>22</v>
      </c>
      <c r="B10" s="10" t="s">
        <v>5</v>
      </c>
      <c r="C10" s="322" t="s">
        <v>35</v>
      </c>
      <c r="D10" s="323"/>
      <c r="E10" s="323"/>
      <c r="F10" s="323"/>
      <c r="G10" s="323"/>
      <c r="H10" s="323"/>
      <c r="I10" s="323"/>
      <c r="J10" s="323"/>
      <c r="K10" s="323"/>
      <c r="L10" s="323"/>
      <c r="M10" s="324"/>
    </row>
    <row r="11" spans="1:13" ht="31.5" customHeight="1" x14ac:dyDescent="0.25">
      <c r="A11" s="7" t="s">
        <v>23</v>
      </c>
      <c r="B11" s="10" t="s">
        <v>5</v>
      </c>
      <c r="C11" s="12" t="s">
        <v>33</v>
      </c>
      <c r="D11" s="325" t="s">
        <v>36</v>
      </c>
      <c r="E11" s="326"/>
      <c r="F11" s="326"/>
      <c r="G11" s="326"/>
      <c r="H11" s="326"/>
      <c r="I11" s="326"/>
      <c r="J11" s="326"/>
      <c r="K11" s="326"/>
      <c r="L11" s="326"/>
      <c r="M11" s="327"/>
    </row>
    <row r="12" spans="1:13" ht="31.5" customHeight="1" x14ac:dyDescent="0.25">
      <c r="A12" s="7" t="s">
        <v>24</v>
      </c>
      <c r="B12" s="10" t="s">
        <v>5</v>
      </c>
      <c r="C12" s="12" t="s">
        <v>33</v>
      </c>
      <c r="D12" s="364" t="s">
        <v>37</v>
      </c>
      <c r="E12" s="365"/>
      <c r="F12" s="142"/>
      <c r="G12" s="358"/>
      <c r="H12" s="359"/>
      <c r="I12" s="359"/>
      <c r="J12" s="359"/>
      <c r="K12" s="359"/>
      <c r="L12" s="359"/>
      <c r="M12" s="360"/>
    </row>
    <row r="13" spans="1:13" ht="31.5" customHeight="1" x14ac:dyDescent="0.25">
      <c r="A13" s="7" t="s">
        <v>25</v>
      </c>
      <c r="B13" s="10" t="s">
        <v>5</v>
      </c>
      <c r="C13" s="12" t="s">
        <v>33</v>
      </c>
      <c r="D13" s="364" t="s">
        <v>38</v>
      </c>
      <c r="E13" s="365"/>
      <c r="F13" s="142"/>
      <c r="G13" s="361"/>
      <c r="H13" s="362"/>
      <c r="I13" s="362"/>
      <c r="J13" s="362"/>
      <c r="K13" s="362"/>
      <c r="L13" s="362"/>
      <c r="M13" s="363"/>
    </row>
    <row r="14" spans="1:13" ht="31.5" customHeight="1" x14ac:dyDescent="0.25">
      <c r="A14" s="7" t="s">
        <v>26</v>
      </c>
      <c r="B14" s="10" t="s">
        <v>5</v>
      </c>
      <c r="C14" s="12" t="s">
        <v>33</v>
      </c>
      <c r="D14" s="325" t="s">
        <v>39</v>
      </c>
      <c r="E14" s="326"/>
      <c r="F14" s="326"/>
      <c r="G14" s="326"/>
      <c r="H14" s="326"/>
      <c r="I14" s="326"/>
      <c r="J14" s="326"/>
      <c r="K14" s="326"/>
      <c r="L14" s="326"/>
      <c r="M14" s="327"/>
    </row>
    <row r="15" spans="1:13" ht="31.5" customHeight="1" x14ac:dyDescent="0.25">
      <c r="A15" s="7" t="s">
        <v>27</v>
      </c>
      <c r="B15" s="10" t="s">
        <v>5</v>
      </c>
      <c r="C15" s="12" t="s">
        <v>33</v>
      </c>
      <c r="D15" s="325" t="s">
        <v>40</v>
      </c>
      <c r="E15" s="326"/>
      <c r="F15" s="326"/>
      <c r="G15" s="326"/>
      <c r="H15" s="326"/>
      <c r="I15" s="326"/>
      <c r="J15" s="326"/>
      <c r="K15" s="326"/>
      <c r="L15" s="326"/>
      <c r="M15" s="327"/>
    </row>
    <row r="16" spans="1:13" ht="31.5" customHeight="1" x14ac:dyDescent="0.25">
      <c r="A16" s="7" t="s">
        <v>28</v>
      </c>
      <c r="B16" s="10" t="s">
        <v>5</v>
      </c>
      <c r="C16" s="12" t="s">
        <v>33</v>
      </c>
      <c r="D16" s="9" t="s">
        <v>41</v>
      </c>
      <c r="E16" s="9"/>
      <c r="F16" s="355"/>
      <c r="G16" s="356"/>
      <c r="H16" s="356"/>
      <c r="I16" s="356"/>
      <c r="J16" s="356"/>
      <c r="K16" s="356"/>
      <c r="L16" s="356"/>
      <c r="M16" s="357"/>
    </row>
    <row r="17" spans="1:13" ht="31.5" customHeight="1" x14ac:dyDescent="0.25">
      <c r="A17" s="7" t="s">
        <v>29</v>
      </c>
      <c r="B17" s="10" t="s">
        <v>5</v>
      </c>
      <c r="C17" s="12" t="s">
        <v>33</v>
      </c>
      <c r="D17" s="9" t="s">
        <v>41</v>
      </c>
      <c r="E17" s="9"/>
      <c r="F17" s="355"/>
      <c r="G17" s="356"/>
      <c r="H17" s="356"/>
      <c r="I17" s="356"/>
      <c r="J17" s="356"/>
      <c r="K17" s="356"/>
      <c r="L17" s="356"/>
      <c r="M17" s="357"/>
    </row>
    <row r="18" spans="1:13" ht="48.75" customHeight="1" thickBot="1" x14ac:dyDescent="0.3">
      <c r="A18" s="8" t="s">
        <v>30</v>
      </c>
      <c r="B18" s="11" t="s">
        <v>5</v>
      </c>
      <c r="C18" s="328" t="s">
        <v>42</v>
      </c>
      <c r="D18" s="329"/>
      <c r="E18" s="329"/>
      <c r="F18" s="329"/>
      <c r="G18" s="329"/>
      <c r="H18" s="329"/>
      <c r="I18" s="329"/>
      <c r="J18" s="329"/>
      <c r="K18" s="329"/>
      <c r="L18" s="329"/>
      <c r="M18" s="330"/>
    </row>
  </sheetData>
  <mergeCells count="21">
    <mergeCell ref="G12:M13"/>
    <mergeCell ref="D12:E12"/>
    <mergeCell ref="D13:E13"/>
    <mergeCell ref="D14:M14"/>
    <mergeCell ref="D15:M15"/>
    <mergeCell ref="C10:M10"/>
    <mergeCell ref="D11:M11"/>
    <mergeCell ref="C18:M18"/>
    <mergeCell ref="A1:M1"/>
    <mergeCell ref="C6:M6"/>
    <mergeCell ref="B2:C2"/>
    <mergeCell ref="B3:C3"/>
    <mergeCell ref="B4:C4"/>
    <mergeCell ref="B5:C5"/>
    <mergeCell ref="D2:M5"/>
    <mergeCell ref="A6:B6"/>
    <mergeCell ref="C9:M9"/>
    <mergeCell ref="D7:M7"/>
    <mergeCell ref="D8:M8"/>
    <mergeCell ref="F16:M16"/>
    <mergeCell ref="F17:M17"/>
  </mergeCells>
  <conditionalFormatting sqref="C7">
    <cfRule type="expression" dxfId="25" priority="27">
      <formula>$B$7&lt;&gt;"Oui"</formula>
    </cfRule>
  </conditionalFormatting>
  <conditionalFormatting sqref="D7">
    <cfRule type="expression" dxfId="24" priority="11">
      <formula>$B$7&lt;&gt;"Oui"</formula>
    </cfRule>
  </conditionalFormatting>
  <conditionalFormatting sqref="C8">
    <cfRule type="expression" dxfId="23" priority="9">
      <formula>$B8&lt;&gt;"Oui"</formula>
    </cfRule>
  </conditionalFormatting>
  <conditionalFormatting sqref="D8">
    <cfRule type="expression" dxfId="22" priority="8">
      <formula>$B8&lt;&gt;"Oui"</formula>
    </cfRule>
  </conditionalFormatting>
  <conditionalFormatting sqref="C9">
    <cfRule type="expression" dxfId="21" priority="7">
      <formula>$B9&lt;&gt;"Oui"</formula>
    </cfRule>
  </conditionalFormatting>
  <conditionalFormatting sqref="C10">
    <cfRule type="expression" dxfId="20" priority="6">
      <formula>$B10&lt;&gt;"Oui"</formula>
    </cfRule>
  </conditionalFormatting>
  <conditionalFormatting sqref="C11:D11">
    <cfRule type="expression" dxfId="19" priority="5">
      <formula>$B11&lt;&gt;"Oui"</formula>
    </cfRule>
  </conditionalFormatting>
  <conditionalFormatting sqref="C12:D13">
    <cfRule type="expression" dxfId="18" priority="4">
      <formula>$B12&lt;&gt;"Oui"</formula>
    </cfRule>
  </conditionalFormatting>
  <conditionalFormatting sqref="F12:F13">
    <cfRule type="expression" dxfId="17" priority="3">
      <formula>$B12&lt;&gt;"Oui"</formula>
    </cfRule>
  </conditionalFormatting>
  <conditionalFormatting sqref="C14:D15 C16:F17">
    <cfRule type="expression" dxfId="16" priority="2">
      <formula>$B14&lt;&gt;"Oui"</formula>
    </cfRule>
  </conditionalFormatting>
  <conditionalFormatting sqref="C18">
    <cfRule type="expression" dxfId="15" priority="1">
      <formula>$B18&lt;&gt;"Oui"</formula>
    </cfRule>
  </conditionalFormatting>
  <pageMargins left="0.7" right="0.7" top="0.75" bottom="0.75" header="0.3" footer="0.3"/>
  <pageSetup paperSize="9" scale="39" orientation="portrait" verticalDpi="0" r:id="rId1"/>
  <headerFooter>
    <oddHeader>&amp;L&amp;G</oddHeader>
  </headerFooter>
  <legacyDrawingHF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Données!$B$2:$B$3</xm:f>
          </x14:formula1>
          <xm:sqref>B7:B18</xm:sqref>
        </x14:dataValidation>
        <x14:dataValidation type="list" allowBlank="1" showInputMessage="1" showErrorMessage="1">
          <x14:formula1>
            <xm:f>Données!$C$2:$C$3</xm:f>
          </x14:formula1>
          <xm:sqref>C11:C17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R146"/>
  <sheetViews>
    <sheetView topLeftCell="A106" zoomScale="90" zoomScaleNormal="90" workbookViewId="0">
      <selection activeCell="F78" sqref="F78"/>
    </sheetView>
  </sheetViews>
  <sheetFormatPr baseColWidth="10" defaultRowHeight="15" x14ac:dyDescent="0.25"/>
  <cols>
    <col min="1" max="1" width="21.5703125" customWidth="1"/>
    <col min="2" max="2" width="18.5703125" customWidth="1"/>
    <col min="3" max="3" width="20.85546875" customWidth="1"/>
    <col min="4" max="4" width="17.28515625" customWidth="1"/>
    <col min="5" max="5" width="17.42578125" customWidth="1"/>
    <col min="6" max="6" width="17.42578125" style="30" customWidth="1"/>
    <col min="7" max="7" width="16.42578125" customWidth="1"/>
    <col min="8" max="8" width="16.42578125" style="30" customWidth="1"/>
    <col min="9" max="9" width="15.85546875" customWidth="1"/>
    <col min="10" max="11" width="15.85546875" style="114" customWidth="1"/>
    <col min="12" max="12" width="22" customWidth="1"/>
    <col min="13" max="13" width="19.140625" customWidth="1"/>
    <col min="14" max="14" width="55.5703125" customWidth="1"/>
  </cols>
  <sheetData>
    <row r="1" spans="1:18" ht="15.6" customHeight="1" thickBot="1" x14ac:dyDescent="0.3">
      <c r="A1" s="374" t="s">
        <v>286</v>
      </c>
      <c r="B1" s="375"/>
      <c r="C1" s="375"/>
      <c r="D1" s="375"/>
      <c r="E1" s="375"/>
      <c r="F1" s="375"/>
      <c r="G1" s="375"/>
      <c r="H1" s="375"/>
      <c r="I1" s="375"/>
      <c r="J1" s="375"/>
      <c r="K1" s="375"/>
      <c r="L1" s="375"/>
      <c r="M1" s="29"/>
      <c r="N1" s="30"/>
      <c r="O1" s="30"/>
      <c r="P1" s="30"/>
      <c r="Q1" s="30"/>
      <c r="R1" s="30"/>
    </row>
    <row r="2" spans="1:18" x14ac:dyDescent="0.25">
      <c r="A2" s="371" t="s">
        <v>276</v>
      </c>
      <c r="B2" s="372"/>
      <c r="C2" s="372"/>
      <c r="D2" s="372"/>
      <c r="E2" s="372"/>
      <c r="F2" s="372"/>
      <c r="G2" s="372"/>
      <c r="H2" s="372"/>
      <c r="I2" s="372"/>
      <c r="J2" s="372"/>
      <c r="K2" s="372"/>
      <c r="L2" s="373"/>
      <c r="M2" s="19"/>
      <c r="N2" s="30"/>
      <c r="O2" s="30"/>
      <c r="P2" s="30"/>
      <c r="Q2" s="30"/>
      <c r="R2" s="30"/>
    </row>
    <row r="3" spans="1:18" ht="30" customHeight="1" x14ac:dyDescent="0.25">
      <c r="A3" s="226" t="s">
        <v>195</v>
      </c>
      <c r="B3" s="366" t="s">
        <v>346</v>
      </c>
      <c r="C3" s="367"/>
      <c r="D3" s="368"/>
      <c r="E3" s="369"/>
      <c r="F3" s="369"/>
      <c r="G3" s="369"/>
      <c r="H3" s="369"/>
      <c r="I3" s="369"/>
      <c r="J3" s="369"/>
      <c r="K3" s="369"/>
      <c r="L3" s="370"/>
      <c r="M3" s="30"/>
      <c r="N3" s="30"/>
      <c r="O3" s="30"/>
      <c r="P3" s="30"/>
      <c r="Q3" s="30"/>
      <c r="R3" s="30"/>
    </row>
    <row r="4" spans="1:18" ht="94.5" customHeight="1" thickBot="1" x14ac:dyDescent="0.3">
      <c r="A4" s="223" t="s">
        <v>196</v>
      </c>
      <c r="B4" s="224" t="s">
        <v>197</v>
      </c>
      <c r="C4" s="224" t="s">
        <v>198</v>
      </c>
      <c r="D4" s="224" t="s">
        <v>199</v>
      </c>
      <c r="E4" s="224" t="s">
        <v>200</v>
      </c>
      <c r="F4" s="224" t="s">
        <v>314</v>
      </c>
      <c r="G4" s="224" t="s">
        <v>201</v>
      </c>
      <c r="H4" s="224" t="s">
        <v>314</v>
      </c>
      <c r="I4" s="224" t="s">
        <v>345</v>
      </c>
      <c r="J4" s="225" t="s">
        <v>314</v>
      </c>
      <c r="K4" s="221" t="s">
        <v>316</v>
      </c>
      <c r="L4" s="222" t="s">
        <v>315</v>
      </c>
      <c r="M4" s="48"/>
      <c r="N4" s="48"/>
    </row>
    <row r="5" spans="1:18" x14ac:dyDescent="0.25">
      <c r="A5" s="32"/>
      <c r="B5" s="33"/>
      <c r="C5" s="37"/>
      <c r="D5" s="33"/>
      <c r="E5" s="33">
        <v>10</v>
      </c>
      <c r="F5" s="33" t="s">
        <v>165</v>
      </c>
      <c r="G5" s="33">
        <v>8</v>
      </c>
      <c r="H5" s="33" t="s">
        <v>165</v>
      </c>
      <c r="I5" s="33">
        <v>5</v>
      </c>
      <c r="J5" s="33" t="s">
        <v>165</v>
      </c>
      <c r="K5" s="172">
        <f>E5*1.5+G5+I5*2/3</f>
        <v>26.333333333333332</v>
      </c>
      <c r="L5" s="173">
        <f>IF(F5="oui",0,E5*1.5)+IF(H5="oui",0,G5*1)+IF(J5="oui",0,I5*2/3)</f>
        <v>26.333333333333332</v>
      </c>
      <c r="M5" s="30"/>
      <c r="N5" s="48"/>
    </row>
    <row r="6" spans="1:18" x14ac:dyDescent="0.25">
      <c r="A6" s="34"/>
      <c r="B6" s="31"/>
      <c r="C6" s="31"/>
      <c r="D6" s="31"/>
      <c r="E6" s="31"/>
      <c r="F6" s="31"/>
      <c r="G6" s="31"/>
      <c r="H6" s="31"/>
      <c r="I6" s="31"/>
      <c r="J6" s="31"/>
      <c r="K6" s="174">
        <f t="shared" ref="K6:K35" si="0">E6*1.5+G6+I6*2/3</f>
        <v>0</v>
      </c>
      <c r="L6" s="175">
        <f t="shared" ref="L6:L35" si="1">IF(F6="oui",0,E6*1.5)+IF(H6="oui",0,G6*1)+IF(J6="oui",0,I6*2/3)</f>
        <v>0</v>
      </c>
      <c r="N6" s="48"/>
    </row>
    <row r="7" spans="1:18" x14ac:dyDescent="0.25">
      <c r="A7" s="34"/>
      <c r="B7" s="31"/>
      <c r="C7" s="31"/>
      <c r="D7" s="31"/>
      <c r="E7" s="31"/>
      <c r="F7" s="31"/>
      <c r="G7" s="31"/>
      <c r="H7" s="31"/>
      <c r="I7" s="31"/>
      <c r="J7" s="31"/>
      <c r="K7" s="174">
        <f t="shared" si="0"/>
        <v>0</v>
      </c>
      <c r="L7" s="175">
        <f t="shared" si="1"/>
        <v>0</v>
      </c>
      <c r="N7" s="48"/>
    </row>
    <row r="8" spans="1:18" x14ac:dyDescent="0.25">
      <c r="A8" s="34"/>
      <c r="B8" s="31"/>
      <c r="C8" s="31"/>
      <c r="D8" s="31"/>
      <c r="E8" s="31"/>
      <c r="F8" s="31"/>
      <c r="G8" s="31"/>
      <c r="H8" s="31"/>
      <c r="I8" s="31"/>
      <c r="J8" s="31"/>
      <c r="K8" s="174">
        <f t="shared" si="0"/>
        <v>0</v>
      </c>
      <c r="L8" s="175">
        <f t="shared" si="1"/>
        <v>0</v>
      </c>
      <c r="N8" s="48"/>
    </row>
    <row r="9" spans="1:18" x14ac:dyDescent="0.25">
      <c r="A9" s="34"/>
      <c r="B9" s="31"/>
      <c r="C9" s="31"/>
      <c r="D9" s="31"/>
      <c r="E9" s="31"/>
      <c r="F9" s="31"/>
      <c r="G9" s="31"/>
      <c r="H9" s="31"/>
      <c r="I9" s="31"/>
      <c r="J9" s="31"/>
      <c r="K9" s="174">
        <f t="shared" si="0"/>
        <v>0</v>
      </c>
      <c r="L9" s="175">
        <f t="shared" si="1"/>
        <v>0</v>
      </c>
      <c r="N9" s="48"/>
    </row>
    <row r="10" spans="1:18" x14ac:dyDescent="0.25">
      <c r="A10" s="34"/>
      <c r="B10" s="31"/>
      <c r="C10" s="31"/>
      <c r="D10" s="31"/>
      <c r="E10" s="31"/>
      <c r="F10" s="31"/>
      <c r="G10" s="31"/>
      <c r="H10" s="31"/>
      <c r="I10" s="31"/>
      <c r="J10" s="31"/>
      <c r="K10" s="174">
        <f t="shared" si="0"/>
        <v>0</v>
      </c>
      <c r="L10" s="175">
        <f t="shared" si="1"/>
        <v>0</v>
      </c>
      <c r="N10" s="48"/>
    </row>
    <row r="11" spans="1:18" x14ac:dyDescent="0.25">
      <c r="A11" s="34"/>
      <c r="B11" s="31"/>
      <c r="C11" s="31"/>
      <c r="D11" s="31"/>
      <c r="E11" s="31"/>
      <c r="F11" s="31"/>
      <c r="G11" s="31"/>
      <c r="H11" s="31"/>
      <c r="I11" s="31"/>
      <c r="J11" s="31"/>
      <c r="K11" s="174">
        <f t="shared" si="0"/>
        <v>0</v>
      </c>
      <c r="L11" s="175">
        <f t="shared" si="1"/>
        <v>0</v>
      </c>
      <c r="N11" s="48"/>
    </row>
    <row r="12" spans="1:18" x14ac:dyDescent="0.25">
      <c r="A12" s="34"/>
      <c r="B12" s="31"/>
      <c r="C12" s="31"/>
      <c r="D12" s="31"/>
      <c r="E12" s="31"/>
      <c r="F12" s="31"/>
      <c r="G12" s="31"/>
      <c r="H12" s="31"/>
      <c r="I12" s="31"/>
      <c r="J12" s="31"/>
      <c r="K12" s="174">
        <f t="shared" si="0"/>
        <v>0</v>
      </c>
      <c r="L12" s="175">
        <f t="shared" si="1"/>
        <v>0</v>
      </c>
      <c r="N12" s="48"/>
    </row>
    <row r="13" spans="1:18" x14ac:dyDescent="0.25">
      <c r="A13" s="34"/>
      <c r="B13" s="31"/>
      <c r="C13" s="31"/>
      <c r="D13" s="31"/>
      <c r="E13" s="31"/>
      <c r="F13" s="31"/>
      <c r="G13" s="31"/>
      <c r="H13" s="31"/>
      <c r="I13" s="31"/>
      <c r="J13" s="31"/>
      <c r="K13" s="174">
        <f t="shared" si="0"/>
        <v>0</v>
      </c>
      <c r="L13" s="175">
        <f t="shared" si="1"/>
        <v>0</v>
      </c>
      <c r="N13" s="48"/>
    </row>
    <row r="14" spans="1:18" x14ac:dyDescent="0.25">
      <c r="A14" s="34"/>
      <c r="B14" s="31"/>
      <c r="C14" s="31"/>
      <c r="D14" s="31"/>
      <c r="E14" s="31"/>
      <c r="F14" s="31"/>
      <c r="G14" s="31"/>
      <c r="H14" s="31"/>
      <c r="I14" s="31"/>
      <c r="J14" s="31"/>
      <c r="K14" s="174">
        <f t="shared" si="0"/>
        <v>0</v>
      </c>
      <c r="L14" s="175">
        <f t="shared" si="1"/>
        <v>0</v>
      </c>
      <c r="N14" s="48"/>
    </row>
    <row r="15" spans="1:18" x14ac:dyDescent="0.25">
      <c r="A15" s="34"/>
      <c r="B15" s="31"/>
      <c r="C15" s="31"/>
      <c r="D15" s="31"/>
      <c r="E15" s="31"/>
      <c r="F15" s="31"/>
      <c r="G15" s="31"/>
      <c r="H15" s="31"/>
      <c r="I15" s="31"/>
      <c r="J15" s="31"/>
      <c r="K15" s="174">
        <f t="shared" si="0"/>
        <v>0</v>
      </c>
      <c r="L15" s="175">
        <f t="shared" si="1"/>
        <v>0</v>
      </c>
      <c r="N15" s="48"/>
    </row>
    <row r="16" spans="1:18" x14ac:dyDescent="0.25">
      <c r="A16" s="34"/>
      <c r="B16" s="31"/>
      <c r="C16" s="31"/>
      <c r="D16" s="31"/>
      <c r="E16" s="31"/>
      <c r="F16" s="31"/>
      <c r="G16" s="31"/>
      <c r="H16" s="31"/>
      <c r="I16" s="31"/>
      <c r="J16" s="31"/>
      <c r="K16" s="174">
        <f t="shared" si="0"/>
        <v>0</v>
      </c>
      <c r="L16" s="175">
        <f t="shared" si="1"/>
        <v>0</v>
      </c>
      <c r="N16" s="48"/>
    </row>
    <row r="17" spans="1:14" x14ac:dyDescent="0.25">
      <c r="A17" s="34"/>
      <c r="B17" s="31"/>
      <c r="C17" s="31"/>
      <c r="D17" s="31"/>
      <c r="E17" s="31"/>
      <c r="F17" s="31"/>
      <c r="G17" s="31"/>
      <c r="H17" s="31"/>
      <c r="I17" s="31"/>
      <c r="J17" s="31"/>
      <c r="K17" s="174">
        <f t="shared" si="0"/>
        <v>0</v>
      </c>
      <c r="L17" s="175">
        <f t="shared" si="1"/>
        <v>0</v>
      </c>
      <c r="N17" s="48"/>
    </row>
    <row r="18" spans="1:14" x14ac:dyDescent="0.25">
      <c r="A18" s="34"/>
      <c r="B18" s="31"/>
      <c r="C18" s="31"/>
      <c r="D18" s="31"/>
      <c r="E18" s="31"/>
      <c r="F18" s="31"/>
      <c r="G18" s="31"/>
      <c r="H18" s="31"/>
      <c r="I18" s="31"/>
      <c r="J18" s="31"/>
      <c r="K18" s="174">
        <f t="shared" si="0"/>
        <v>0</v>
      </c>
      <c r="L18" s="175">
        <f t="shared" si="1"/>
        <v>0</v>
      </c>
      <c r="N18" s="48"/>
    </row>
    <row r="19" spans="1:14" x14ac:dyDescent="0.25">
      <c r="A19" s="34"/>
      <c r="B19" s="31"/>
      <c r="C19" s="31"/>
      <c r="D19" s="31"/>
      <c r="E19" s="31"/>
      <c r="F19" s="31"/>
      <c r="G19" s="31"/>
      <c r="H19" s="31"/>
      <c r="I19" s="31"/>
      <c r="J19" s="31"/>
      <c r="K19" s="174">
        <f t="shared" si="0"/>
        <v>0</v>
      </c>
      <c r="L19" s="175">
        <f t="shared" si="1"/>
        <v>0</v>
      </c>
      <c r="N19" s="48"/>
    </row>
    <row r="20" spans="1:14" x14ac:dyDescent="0.25">
      <c r="A20" s="34"/>
      <c r="B20" s="31"/>
      <c r="C20" s="31"/>
      <c r="D20" s="31"/>
      <c r="E20" s="31"/>
      <c r="F20" s="31"/>
      <c r="G20" s="31"/>
      <c r="H20" s="31"/>
      <c r="I20" s="31"/>
      <c r="J20" s="31"/>
      <c r="K20" s="174">
        <f t="shared" si="0"/>
        <v>0</v>
      </c>
      <c r="L20" s="175">
        <f t="shared" si="1"/>
        <v>0</v>
      </c>
      <c r="N20" s="48"/>
    </row>
    <row r="21" spans="1:14" x14ac:dyDescent="0.25">
      <c r="A21" s="34"/>
      <c r="B21" s="31"/>
      <c r="C21" s="31"/>
      <c r="D21" s="31"/>
      <c r="E21" s="31"/>
      <c r="F21" s="31"/>
      <c r="G21" s="31"/>
      <c r="H21" s="31"/>
      <c r="I21" s="31"/>
      <c r="J21" s="31"/>
      <c r="K21" s="174">
        <f t="shared" si="0"/>
        <v>0</v>
      </c>
      <c r="L21" s="175">
        <f t="shared" si="1"/>
        <v>0</v>
      </c>
      <c r="N21" s="48"/>
    </row>
    <row r="22" spans="1:14" x14ac:dyDescent="0.25">
      <c r="A22" s="34"/>
      <c r="B22" s="31"/>
      <c r="C22" s="31"/>
      <c r="D22" s="31"/>
      <c r="E22" s="31"/>
      <c r="F22" s="31"/>
      <c r="G22" s="31"/>
      <c r="H22" s="31"/>
      <c r="I22" s="31"/>
      <c r="J22" s="31"/>
      <c r="K22" s="174">
        <f t="shared" si="0"/>
        <v>0</v>
      </c>
      <c r="L22" s="175">
        <f t="shared" si="1"/>
        <v>0</v>
      </c>
      <c r="N22" s="48"/>
    </row>
    <row r="23" spans="1:14" x14ac:dyDescent="0.25">
      <c r="A23" s="34"/>
      <c r="B23" s="31"/>
      <c r="C23" s="31"/>
      <c r="D23" s="31"/>
      <c r="E23" s="31"/>
      <c r="F23" s="31"/>
      <c r="G23" s="31"/>
      <c r="H23" s="31"/>
      <c r="I23" s="31"/>
      <c r="J23" s="31"/>
      <c r="K23" s="174">
        <f t="shared" si="0"/>
        <v>0</v>
      </c>
      <c r="L23" s="175">
        <f t="shared" si="1"/>
        <v>0</v>
      </c>
    </row>
    <row r="24" spans="1:14" x14ac:dyDescent="0.25">
      <c r="A24" s="34"/>
      <c r="B24" s="31"/>
      <c r="C24" s="31"/>
      <c r="D24" s="31"/>
      <c r="E24" s="31"/>
      <c r="F24" s="31"/>
      <c r="G24" s="31"/>
      <c r="H24" s="31"/>
      <c r="I24" s="31"/>
      <c r="J24" s="31"/>
      <c r="K24" s="174">
        <f t="shared" si="0"/>
        <v>0</v>
      </c>
      <c r="L24" s="175">
        <f t="shared" si="1"/>
        <v>0</v>
      </c>
    </row>
    <row r="25" spans="1:14" x14ac:dyDescent="0.25">
      <c r="A25" s="34"/>
      <c r="B25" s="31"/>
      <c r="C25" s="31"/>
      <c r="D25" s="31"/>
      <c r="E25" s="31"/>
      <c r="F25" s="31"/>
      <c r="G25" s="31"/>
      <c r="H25" s="31"/>
      <c r="I25" s="31"/>
      <c r="J25" s="31"/>
      <c r="K25" s="174">
        <f t="shared" si="0"/>
        <v>0</v>
      </c>
      <c r="L25" s="175">
        <f t="shared" si="1"/>
        <v>0</v>
      </c>
    </row>
    <row r="26" spans="1:14" x14ac:dyDescent="0.25">
      <c r="A26" s="34"/>
      <c r="B26" s="31"/>
      <c r="C26" s="31"/>
      <c r="D26" s="31"/>
      <c r="E26" s="31"/>
      <c r="F26" s="31"/>
      <c r="G26" s="31"/>
      <c r="H26" s="31"/>
      <c r="I26" s="31"/>
      <c r="J26" s="31"/>
      <c r="K26" s="174">
        <f t="shared" si="0"/>
        <v>0</v>
      </c>
      <c r="L26" s="175">
        <f t="shared" si="1"/>
        <v>0</v>
      </c>
    </row>
    <row r="27" spans="1:14" x14ac:dyDescent="0.25">
      <c r="A27" s="34"/>
      <c r="B27" s="31"/>
      <c r="C27" s="31"/>
      <c r="D27" s="31"/>
      <c r="E27" s="31"/>
      <c r="F27" s="31"/>
      <c r="G27" s="31"/>
      <c r="H27" s="31"/>
      <c r="I27" s="31"/>
      <c r="J27" s="31"/>
      <c r="K27" s="174">
        <f t="shared" si="0"/>
        <v>0</v>
      </c>
      <c r="L27" s="175">
        <f t="shared" si="1"/>
        <v>0</v>
      </c>
    </row>
    <row r="28" spans="1:14" x14ac:dyDescent="0.25">
      <c r="A28" s="34"/>
      <c r="B28" s="31"/>
      <c r="C28" s="31"/>
      <c r="D28" s="31"/>
      <c r="E28" s="31"/>
      <c r="F28" s="31"/>
      <c r="G28" s="31"/>
      <c r="H28" s="31"/>
      <c r="I28" s="31"/>
      <c r="J28" s="31"/>
      <c r="K28" s="174">
        <f t="shared" si="0"/>
        <v>0</v>
      </c>
      <c r="L28" s="175">
        <f t="shared" si="1"/>
        <v>0</v>
      </c>
    </row>
    <row r="29" spans="1:14" x14ac:dyDescent="0.25">
      <c r="A29" s="34"/>
      <c r="B29" s="31"/>
      <c r="C29" s="31"/>
      <c r="D29" s="31"/>
      <c r="E29" s="31"/>
      <c r="F29" s="31"/>
      <c r="G29" s="31"/>
      <c r="H29" s="31"/>
      <c r="I29" s="31"/>
      <c r="J29" s="31"/>
      <c r="K29" s="174">
        <f t="shared" si="0"/>
        <v>0</v>
      </c>
      <c r="L29" s="175">
        <f t="shared" si="1"/>
        <v>0</v>
      </c>
    </row>
    <row r="30" spans="1:14" x14ac:dyDescent="0.25">
      <c r="A30" s="34"/>
      <c r="B30" s="31"/>
      <c r="C30" s="31"/>
      <c r="D30" s="31"/>
      <c r="E30" s="31"/>
      <c r="F30" s="31"/>
      <c r="G30" s="31"/>
      <c r="H30" s="31"/>
      <c r="I30" s="31"/>
      <c r="J30" s="31"/>
      <c r="K30" s="174">
        <f t="shared" si="0"/>
        <v>0</v>
      </c>
      <c r="L30" s="175">
        <f t="shared" si="1"/>
        <v>0</v>
      </c>
    </row>
    <row r="31" spans="1:14" x14ac:dyDescent="0.25">
      <c r="A31" s="34"/>
      <c r="B31" s="31"/>
      <c r="C31" s="31"/>
      <c r="D31" s="31"/>
      <c r="E31" s="31"/>
      <c r="F31" s="31"/>
      <c r="G31" s="31"/>
      <c r="H31" s="31"/>
      <c r="I31" s="31"/>
      <c r="J31" s="31"/>
      <c r="K31" s="174">
        <f t="shared" si="0"/>
        <v>0</v>
      </c>
      <c r="L31" s="175">
        <f t="shared" si="1"/>
        <v>0</v>
      </c>
    </row>
    <row r="32" spans="1:14" x14ac:dyDescent="0.25">
      <c r="A32" s="34"/>
      <c r="B32" s="31"/>
      <c r="C32" s="31"/>
      <c r="D32" s="31"/>
      <c r="E32" s="31"/>
      <c r="F32" s="31"/>
      <c r="G32" s="31"/>
      <c r="H32" s="31"/>
      <c r="I32" s="31"/>
      <c r="J32" s="31"/>
      <c r="K32" s="174">
        <f t="shared" si="0"/>
        <v>0</v>
      </c>
      <c r="L32" s="175">
        <f t="shared" si="1"/>
        <v>0</v>
      </c>
    </row>
    <row r="33" spans="1:12" x14ac:dyDescent="0.25">
      <c r="A33" s="34"/>
      <c r="B33" s="31"/>
      <c r="C33" s="31"/>
      <c r="D33" s="31"/>
      <c r="E33" s="31"/>
      <c r="F33" s="31"/>
      <c r="G33" s="31"/>
      <c r="H33" s="31"/>
      <c r="I33" s="31"/>
      <c r="J33" s="31"/>
      <c r="K33" s="174">
        <f t="shared" si="0"/>
        <v>0</v>
      </c>
      <c r="L33" s="175">
        <f t="shared" si="1"/>
        <v>0</v>
      </c>
    </row>
    <row r="34" spans="1:12" x14ac:dyDescent="0.25">
      <c r="A34" s="34"/>
      <c r="B34" s="31"/>
      <c r="C34" s="31"/>
      <c r="D34" s="31"/>
      <c r="E34" s="31"/>
      <c r="F34" s="31"/>
      <c r="G34" s="31"/>
      <c r="H34" s="31"/>
      <c r="I34" s="31"/>
      <c r="J34" s="31"/>
      <c r="K34" s="174">
        <f t="shared" si="0"/>
        <v>0</v>
      </c>
      <c r="L34" s="175">
        <f t="shared" si="1"/>
        <v>0</v>
      </c>
    </row>
    <row r="35" spans="1:12" ht="15.75" thickBot="1" x14ac:dyDescent="0.3">
      <c r="A35" s="35"/>
      <c r="B35" s="36"/>
      <c r="C35" s="36"/>
      <c r="D35" s="38"/>
      <c r="E35" s="38"/>
      <c r="F35" s="38"/>
      <c r="G35" s="38"/>
      <c r="H35" s="38"/>
      <c r="I35" s="38"/>
      <c r="J35" s="38"/>
      <c r="K35" s="176">
        <f t="shared" si="0"/>
        <v>0</v>
      </c>
      <c r="L35" s="175">
        <f t="shared" si="1"/>
        <v>0</v>
      </c>
    </row>
    <row r="36" spans="1:12" ht="15.75" thickBot="1" x14ac:dyDescent="0.3">
      <c r="D36" s="39" t="s">
        <v>202</v>
      </c>
      <c r="E36" s="40">
        <f>SUM(E5:E35)</f>
        <v>10</v>
      </c>
      <c r="F36" s="40"/>
      <c r="G36" s="40">
        <f t="shared" ref="G36:L36" si="2">SUM(G5:G35)</f>
        <v>8</v>
      </c>
      <c r="H36" s="40"/>
      <c r="I36" s="40">
        <f t="shared" si="2"/>
        <v>5</v>
      </c>
      <c r="J36" s="40"/>
      <c r="K36" s="177">
        <f t="shared" si="2"/>
        <v>26.333333333333332</v>
      </c>
      <c r="L36" s="177">
        <f t="shared" si="2"/>
        <v>26.333333333333332</v>
      </c>
    </row>
    <row r="37" spans="1:12" ht="15.75" thickBot="1" x14ac:dyDescent="0.3"/>
    <row r="38" spans="1:12" x14ac:dyDescent="0.25">
      <c r="A38" s="371" t="s">
        <v>277</v>
      </c>
      <c r="B38" s="372"/>
      <c r="C38" s="372"/>
      <c r="D38" s="372"/>
      <c r="E38" s="372"/>
      <c r="F38" s="372"/>
      <c r="G38" s="372"/>
      <c r="H38" s="372"/>
      <c r="I38" s="372"/>
      <c r="J38" s="372"/>
      <c r="K38" s="372"/>
      <c r="L38" s="373"/>
    </row>
    <row r="39" spans="1:12" x14ac:dyDescent="0.25">
      <c r="A39" s="226" t="s">
        <v>195</v>
      </c>
      <c r="B39" s="366" t="s">
        <v>346</v>
      </c>
      <c r="C39" s="367"/>
      <c r="D39" s="368"/>
      <c r="E39" s="369"/>
      <c r="F39" s="369"/>
      <c r="G39" s="369"/>
      <c r="H39" s="369"/>
      <c r="I39" s="369"/>
      <c r="J39" s="369"/>
      <c r="K39" s="369"/>
      <c r="L39" s="370"/>
    </row>
    <row r="40" spans="1:12" ht="60.75" thickBot="1" x14ac:dyDescent="0.3">
      <c r="A40" s="223" t="s">
        <v>196</v>
      </c>
      <c r="B40" s="224" t="s">
        <v>197</v>
      </c>
      <c r="C40" s="224" t="s">
        <v>198</v>
      </c>
      <c r="D40" s="224" t="s">
        <v>199</v>
      </c>
      <c r="E40" s="224" t="s">
        <v>200</v>
      </c>
      <c r="F40" s="224" t="s">
        <v>314</v>
      </c>
      <c r="G40" s="224" t="s">
        <v>201</v>
      </c>
      <c r="H40" s="224" t="s">
        <v>314</v>
      </c>
      <c r="I40" s="224" t="s">
        <v>345</v>
      </c>
      <c r="J40" s="225" t="s">
        <v>314</v>
      </c>
      <c r="K40" s="221" t="s">
        <v>316</v>
      </c>
      <c r="L40" s="222" t="s">
        <v>315</v>
      </c>
    </row>
    <row r="41" spans="1:12" x14ac:dyDescent="0.25">
      <c r="A41" s="32"/>
      <c r="B41" s="33"/>
      <c r="C41" s="37"/>
      <c r="D41" s="33"/>
      <c r="E41" s="33">
        <v>10</v>
      </c>
      <c r="F41" s="33" t="s">
        <v>317</v>
      </c>
      <c r="G41" s="33">
        <v>8</v>
      </c>
      <c r="H41" s="33" t="s">
        <v>165</v>
      </c>
      <c r="I41" s="33">
        <v>5</v>
      </c>
      <c r="J41" s="33" t="s">
        <v>165</v>
      </c>
      <c r="K41" s="176">
        <f t="shared" ref="K41:K71" si="3">E41*1.5+G41+I41*2/3</f>
        <v>26.333333333333332</v>
      </c>
      <c r="L41" s="175">
        <f>IF(F41="oui",0,E41*1.5)+IF(H41="oui",0,G41*1)+IF(J41="oui",0,I41*2/3)</f>
        <v>11.333333333333334</v>
      </c>
    </row>
    <row r="42" spans="1:12" x14ac:dyDescent="0.25">
      <c r="A42" s="34"/>
      <c r="B42" s="31"/>
      <c r="C42" s="31"/>
      <c r="D42" s="31"/>
      <c r="E42" s="31"/>
      <c r="F42" s="31"/>
      <c r="G42" s="31"/>
      <c r="H42" s="31"/>
      <c r="I42" s="31"/>
      <c r="J42" s="31"/>
      <c r="K42" s="174">
        <f t="shared" si="3"/>
        <v>0</v>
      </c>
      <c r="L42" s="175">
        <f t="shared" ref="L42:L71" si="4">IF(F42="oui",0,E42*1.5)+IF(H42="oui",0,G42*1)+IF(J42="oui",0,I42*2/3)</f>
        <v>0</v>
      </c>
    </row>
    <row r="43" spans="1:12" x14ac:dyDescent="0.25">
      <c r="A43" s="34"/>
      <c r="B43" s="31"/>
      <c r="C43" s="31"/>
      <c r="D43" s="31"/>
      <c r="E43" s="31"/>
      <c r="F43" s="31"/>
      <c r="G43" s="31"/>
      <c r="H43" s="31"/>
      <c r="I43" s="31"/>
      <c r="J43" s="31"/>
      <c r="K43" s="174">
        <f t="shared" si="3"/>
        <v>0</v>
      </c>
      <c r="L43" s="175">
        <f t="shared" si="4"/>
        <v>0</v>
      </c>
    </row>
    <row r="44" spans="1:12" x14ac:dyDescent="0.25">
      <c r="A44" s="34"/>
      <c r="B44" s="31"/>
      <c r="C44" s="31"/>
      <c r="D44" s="31"/>
      <c r="E44" s="31"/>
      <c r="F44" s="31"/>
      <c r="G44" s="31"/>
      <c r="H44" s="31"/>
      <c r="I44" s="31"/>
      <c r="J44" s="31"/>
      <c r="K44" s="174">
        <f t="shared" si="3"/>
        <v>0</v>
      </c>
      <c r="L44" s="175">
        <f t="shared" si="4"/>
        <v>0</v>
      </c>
    </row>
    <row r="45" spans="1:12" x14ac:dyDescent="0.25">
      <c r="A45" s="34"/>
      <c r="B45" s="31"/>
      <c r="C45" s="31"/>
      <c r="D45" s="31"/>
      <c r="E45" s="31"/>
      <c r="F45" s="31"/>
      <c r="G45" s="31"/>
      <c r="H45" s="31"/>
      <c r="I45" s="31"/>
      <c r="J45" s="31"/>
      <c r="K45" s="174">
        <f t="shared" si="3"/>
        <v>0</v>
      </c>
      <c r="L45" s="175">
        <f t="shared" si="4"/>
        <v>0</v>
      </c>
    </row>
    <row r="46" spans="1:12" x14ac:dyDescent="0.25">
      <c r="A46" s="34"/>
      <c r="B46" s="31"/>
      <c r="C46" s="31"/>
      <c r="D46" s="31"/>
      <c r="E46" s="31"/>
      <c r="F46" s="31"/>
      <c r="G46" s="31"/>
      <c r="H46" s="31"/>
      <c r="I46" s="31"/>
      <c r="J46" s="31"/>
      <c r="K46" s="174">
        <f t="shared" si="3"/>
        <v>0</v>
      </c>
      <c r="L46" s="175">
        <f t="shared" si="4"/>
        <v>0</v>
      </c>
    </row>
    <row r="47" spans="1:12" x14ac:dyDescent="0.25">
      <c r="A47" s="34"/>
      <c r="B47" s="31"/>
      <c r="C47" s="31"/>
      <c r="D47" s="31"/>
      <c r="E47" s="31"/>
      <c r="F47" s="31"/>
      <c r="G47" s="31"/>
      <c r="H47" s="31"/>
      <c r="I47" s="31"/>
      <c r="J47" s="31"/>
      <c r="K47" s="174">
        <f t="shared" si="3"/>
        <v>0</v>
      </c>
      <c r="L47" s="175">
        <f t="shared" si="4"/>
        <v>0</v>
      </c>
    </row>
    <row r="48" spans="1:12" x14ac:dyDescent="0.25">
      <c r="A48" s="34"/>
      <c r="B48" s="31"/>
      <c r="C48" s="31"/>
      <c r="D48" s="31"/>
      <c r="E48" s="31"/>
      <c r="F48" s="31"/>
      <c r="G48" s="31"/>
      <c r="H48" s="31"/>
      <c r="I48" s="31"/>
      <c r="J48" s="31"/>
      <c r="K48" s="174">
        <f t="shared" si="3"/>
        <v>0</v>
      </c>
      <c r="L48" s="175">
        <f t="shared" si="4"/>
        <v>0</v>
      </c>
    </row>
    <row r="49" spans="1:12" x14ac:dyDescent="0.25">
      <c r="A49" s="34"/>
      <c r="B49" s="31"/>
      <c r="C49" s="31"/>
      <c r="D49" s="31"/>
      <c r="E49" s="31"/>
      <c r="F49" s="31"/>
      <c r="G49" s="31"/>
      <c r="H49" s="31"/>
      <c r="I49" s="31"/>
      <c r="J49" s="31"/>
      <c r="K49" s="174">
        <f t="shared" si="3"/>
        <v>0</v>
      </c>
      <c r="L49" s="175">
        <f t="shared" si="4"/>
        <v>0</v>
      </c>
    </row>
    <row r="50" spans="1:12" x14ac:dyDescent="0.25">
      <c r="A50" s="34"/>
      <c r="B50" s="31"/>
      <c r="C50" s="31"/>
      <c r="D50" s="31"/>
      <c r="E50" s="31"/>
      <c r="F50" s="31"/>
      <c r="G50" s="31"/>
      <c r="H50" s="31"/>
      <c r="I50" s="31"/>
      <c r="J50" s="31"/>
      <c r="K50" s="174">
        <f t="shared" si="3"/>
        <v>0</v>
      </c>
      <c r="L50" s="175">
        <f t="shared" si="4"/>
        <v>0</v>
      </c>
    </row>
    <row r="51" spans="1:12" x14ac:dyDescent="0.25">
      <c r="A51" s="34"/>
      <c r="B51" s="31"/>
      <c r="C51" s="31"/>
      <c r="D51" s="31"/>
      <c r="E51" s="31"/>
      <c r="F51" s="31"/>
      <c r="G51" s="31"/>
      <c r="H51" s="31"/>
      <c r="I51" s="31"/>
      <c r="J51" s="31"/>
      <c r="K51" s="174">
        <f t="shared" si="3"/>
        <v>0</v>
      </c>
      <c r="L51" s="175">
        <f t="shared" si="4"/>
        <v>0</v>
      </c>
    </row>
    <row r="52" spans="1:12" x14ac:dyDescent="0.25">
      <c r="A52" s="34"/>
      <c r="B52" s="31"/>
      <c r="C52" s="31"/>
      <c r="D52" s="31"/>
      <c r="E52" s="31"/>
      <c r="F52" s="31"/>
      <c r="G52" s="31"/>
      <c r="H52" s="31"/>
      <c r="I52" s="31"/>
      <c r="J52" s="31"/>
      <c r="K52" s="174">
        <f t="shared" si="3"/>
        <v>0</v>
      </c>
      <c r="L52" s="175">
        <f t="shared" si="4"/>
        <v>0</v>
      </c>
    </row>
    <row r="53" spans="1:12" x14ac:dyDescent="0.25">
      <c r="A53" s="34"/>
      <c r="B53" s="31"/>
      <c r="C53" s="31"/>
      <c r="D53" s="31"/>
      <c r="E53" s="31"/>
      <c r="F53" s="31"/>
      <c r="G53" s="31"/>
      <c r="H53" s="31"/>
      <c r="I53" s="31"/>
      <c r="J53" s="31"/>
      <c r="K53" s="174">
        <f t="shared" si="3"/>
        <v>0</v>
      </c>
      <c r="L53" s="175">
        <f t="shared" si="4"/>
        <v>0</v>
      </c>
    </row>
    <row r="54" spans="1:12" x14ac:dyDescent="0.25">
      <c r="A54" s="34"/>
      <c r="B54" s="31"/>
      <c r="C54" s="31"/>
      <c r="D54" s="31"/>
      <c r="E54" s="31"/>
      <c r="F54" s="31"/>
      <c r="G54" s="31"/>
      <c r="H54" s="31"/>
      <c r="I54" s="31"/>
      <c r="J54" s="31"/>
      <c r="K54" s="174">
        <f t="shared" si="3"/>
        <v>0</v>
      </c>
      <c r="L54" s="175">
        <f t="shared" si="4"/>
        <v>0</v>
      </c>
    </row>
    <row r="55" spans="1:12" x14ac:dyDescent="0.25">
      <c r="A55" s="34"/>
      <c r="B55" s="31"/>
      <c r="C55" s="31"/>
      <c r="D55" s="31"/>
      <c r="E55" s="31"/>
      <c r="F55" s="31"/>
      <c r="G55" s="31"/>
      <c r="H55" s="31"/>
      <c r="I55" s="31"/>
      <c r="J55" s="31"/>
      <c r="K55" s="174">
        <f t="shared" si="3"/>
        <v>0</v>
      </c>
      <c r="L55" s="175">
        <f t="shared" si="4"/>
        <v>0</v>
      </c>
    </row>
    <row r="56" spans="1:12" x14ac:dyDescent="0.25">
      <c r="A56" s="34"/>
      <c r="B56" s="31"/>
      <c r="C56" s="31"/>
      <c r="D56" s="31"/>
      <c r="E56" s="31"/>
      <c r="F56" s="31"/>
      <c r="G56" s="31"/>
      <c r="H56" s="31"/>
      <c r="I56" s="31"/>
      <c r="J56" s="31"/>
      <c r="K56" s="174">
        <f t="shared" si="3"/>
        <v>0</v>
      </c>
      <c r="L56" s="175">
        <f t="shared" si="4"/>
        <v>0</v>
      </c>
    </row>
    <row r="57" spans="1:12" x14ac:dyDescent="0.25">
      <c r="A57" s="34"/>
      <c r="B57" s="31"/>
      <c r="C57" s="31"/>
      <c r="D57" s="31"/>
      <c r="E57" s="31"/>
      <c r="F57" s="31"/>
      <c r="G57" s="31"/>
      <c r="H57" s="31"/>
      <c r="I57" s="31"/>
      <c r="J57" s="31"/>
      <c r="K57" s="174">
        <f t="shared" si="3"/>
        <v>0</v>
      </c>
      <c r="L57" s="175">
        <f t="shared" si="4"/>
        <v>0</v>
      </c>
    </row>
    <row r="58" spans="1:12" x14ac:dyDescent="0.25">
      <c r="A58" s="34"/>
      <c r="B58" s="31"/>
      <c r="C58" s="31"/>
      <c r="D58" s="31"/>
      <c r="E58" s="31"/>
      <c r="F58" s="31"/>
      <c r="G58" s="31"/>
      <c r="H58" s="31"/>
      <c r="I58" s="31"/>
      <c r="J58" s="31"/>
      <c r="K58" s="174">
        <f t="shared" si="3"/>
        <v>0</v>
      </c>
      <c r="L58" s="175">
        <f t="shared" si="4"/>
        <v>0</v>
      </c>
    </row>
    <row r="59" spans="1:12" x14ac:dyDescent="0.25">
      <c r="A59" s="34"/>
      <c r="B59" s="31"/>
      <c r="C59" s="31"/>
      <c r="D59" s="31"/>
      <c r="E59" s="31"/>
      <c r="F59" s="31"/>
      <c r="G59" s="31"/>
      <c r="H59" s="31"/>
      <c r="I59" s="31"/>
      <c r="J59" s="31"/>
      <c r="K59" s="174">
        <f t="shared" si="3"/>
        <v>0</v>
      </c>
      <c r="L59" s="175">
        <f t="shared" si="4"/>
        <v>0</v>
      </c>
    </row>
    <row r="60" spans="1:12" x14ac:dyDescent="0.25">
      <c r="A60" s="34"/>
      <c r="B60" s="31"/>
      <c r="C60" s="31"/>
      <c r="D60" s="31"/>
      <c r="E60" s="31"/>
      <c r="F60" s="31"/>
      <c r="G60" s="31"/>
      <c r="H60" s="31"/>
      <c r="I60" s="31"/>
      <c r="J60" s="31"/>
      <c r="K60" s="174">
        <f t="shared" si="3"/>
        <v>0</v>
      </c>
      <c r="L60" s="175">
        <f t="shared" si="4"/>
        <v>0</v>
      </c>
    </row>
    <row r="61" spans="1:12" x14ac:dyDescent="0.25">
      <c r="A61" s="34"/>
      <c r="B61" s="31"/>
      <c r="C61" s="31"/>
      <c r="D61" s="31"/>
      <c r="E61" s="31"/>
      <c r="F61" s="31"/>
      <c r="G61" s="31"/>
      <c r="H61" s="31"/>
      <c r="I61" s="31"/>
      <c r="J61" s="31"/>
      <c r="K61" s="174">
        <f t="shared" si="3"/>
        <v>0</v>
      </c>
      <c r="L61" s="175">
        <f t="shared" si="4"/>
        <v>0</v>
      </c>
    </row>
    <row r="62" spans="1:12" x14ac:dyDescent="0.25">
      <c r="A62" s="34"/>
      <c r="B62" s="31"/>
      <c r="C62" s="31"/>
      <c r="D62" s="31"/>
      <c r="E62" s="31"/>
      <c r="F62" s="31"/>
      <c r="G62" s="31"/>
      <c r="H62" s="31"/>
      <c r="I62" s="31"/>
      <c r="J62" s="31"/>
      <c r="K62" s="174">
        <f t="shared" si="3"/>
        <v>0</v>
      </c>
      <c r="L62" s="175">
        <f t="shared" si="4"/>
        <v>0</v>
      </c>
    </row>
    <row r="63" spans="1:12" x14ac:dyDescent="0.25">
      <c r="A63" s="34"/>
      <c r="B63" s="31"/>
      <c r="C63" s="31"/>
      <c r="D63" s="31"/>
      <c r="E63" s="31"/>
      <c r="F63" s="31"/>
      <c r="G63" s="31"/>
      <c r="H63" s="31"/>
      <c r="I63" s="31"/>
      <c r="J63" s="31"/>
      <c r="K63" s="174">
        <f t="shared" si="3"/>
        <v>0</v>
      </c>
      <c r="L63" s="175">
        <f t="shared" si="4"/>
        <v>0</v>
      </c>
    </row>
    <row r="64" spans="1:12" x14ac:dyDescent="0.25">
      <c r="A64" s="34"/>
      <c r="B64" s="31"/>
      <c r="C64" s="31"/>
      <c r="D64" s="31"/>
      <c r="E64" s="31"/>
      <c r="F64" s="31"/>
      <c r="G64" s="31"/>
      <c r="H64" s="31"/>
      <c r="I64" s="31"/>
      <c r="J64" s="31"/>
      <c r="K64" s="174">
        <f t="shared" si="3"/>
        <v>0</v>
      </c>
      <c r="L64" s="175">
        <f t="shared" si="4"/>
        <v>0</v>
      </c>
    </row>
    <row r="65" spans="1:12" x14ac:dyDescent="0.25">
      <c r="A65" s="34"/>
      <c r="B65" s="31"/>
      <c r="C65" s="31"/>
      <c r="D65" s="31"/>
      <c r="E65" s="31"/>
      <c r="F65" s="31"/>
      <c r="G65" s="31"/>
      <c r="H65" s="31"/>
      <c r="I65" s="31"/>
      <c r="J65" s="31"/>
      <c r="K65" s="174">
        <f t="shared" si="3"/>
        <v>0</v>
      </c>
      <c r="L65" s="175">
        <f t="shared" si="4"/>
        <v>0</v>
      </c>
    </row>
    <row r="66" spans="1:12" x14ac:dyDescent="0.25">
      <c r="A66" s="34"/>
      <c r="B66" s="31"/>
      <c r="C66" s="31"/>
      <c r="D66" s="31"/>
      <c r="E66" s="31"/>
      <c r="F66" s="31"/>
      <c r="G66" s="31"/>
      <c r="H66" s="31"/>
      <c r="I66" s="31"/>
      <c r="J66" s="31"/>
      <c r="K66" s="174">
        <f t="shared" si="3"/>
        <v>0</v>
      </c>
      <c r="L66" s="175">
        <f t="shared" si="4"/>
        <v>0</v>
      </c>
    </row>
    <row r="67" spans="1:12" x14ac:dyDescent="0.25">
      <c r="A67" s="34"/>
      <c r="B67" s="31"/>
      <c r="C67" s="31"/>
      <c r="D67" s="31"/>
      <c r="E67" s="31"/>
      <c r="F67" s="31"/>
      <c r="G67" s="31"/>
      <c r="H67" s="31"/>
      <c r="I67" s="31"/>
      <c r="J67" s="31"/>
      <c r="K67" s="174">
        <f t="shared" si="3"/>
        <v>0</v>
      </c>
      <c r="L67" s="175">
        <f t="shared" si="4"/>
        <v>0</v>
      </c>
    </row>
    <row r="68" spans="1:12" x14ac:dyDescent="0.25">
      <c r="A68" s="34"/>
      <c r="B68" s="31"/>
      <c r="C68" s="31"/>
      <c r="D68" s="31"/>
      <c r="E68" s="31"/>
      <c r="F68" s="31"/>
      <c r="G68" s="31"/>
      <c r="H68" s="31"/>
      <c r="I68" s="31"/>
      <c r="J68" s="31"/>
      <c r="K68" s="174">
        <f t="shared" si="3"/>
        <v>0</v>
      </c>
      <c r="L68" s="175">
        <f t="shared" si="4"/>
        <v>0</v>
      </c>
    </row>
    <row r="69" spans="1:12" x14ac:dyDescent="0.25">
      <c r="A69" s="34"/>
      <c r="B69" s="31"/>
      <c r="C69" s="31"/>
      <c r="D69" s="31"/>
      <c r="E69" s="31"/>
      <c r="F69" s="31"/>
      <c r="G69" s="31"/>
      <c r="H69" s="31"/>
      <c r="I69" s="31"/>
      <c r="J69" s="31"/>
      <c r="K69" s="174">
        <f t="shared" si="3"/>
        <v>0</v>
      </c>
      <c r="L69" s="175">
        <f t="shared" si="4"/>
        <v>0</v>
      </c>
    </row>
    <row r="70" spans="1:12" x14ac:dyDescent="0.25">
      <c r="A70" s="34"/>
      <c r="B70" s="31"/>
      <c r="C70" s="31"/>
      <c r="D70" s="31"/>
      <c r="E70" s="31"/>
      <c r="F70" s="31"/>
      <c r="G70" s="31"/>
      <c r="H70" s="31"/>
      <c r="I70" s="31"/>
      <c r="J70" s="31"/>
      <c r="K70" s="174">
        <f t="shared" si="3"/>
        <v>0</v>
      </c>
      <c r="L70" s="175">
        <f t="shared" si="4"/>
        <v>0</v>
      </c>
    </row>
    <row r="71" spans="1:12" ht="15.75" thickBot="1" x14ac:dyDescent="0.3">
      <c r="A71" s="35"/>
      <c r="B71" s="36"/>
      <c r="C71" s="36"/>
      <c r="D71" s="36"/>
      <c r="E71" s="36"/>
      <c r="F71" s="38"/>
      <c r="G71" s="36"/>
      <c r="H71" s="38"/>
      <c r="I71" s="36"/>
      <c r="J71" s="38"/>
      <c r="K71" s="178">
        <f t="shared" si="3"/>
        <v>0</v>
      </c>
      <c r="L71" s="179">
        <f t="shared" si="4"/>
        <v>0</v>
      </c>
    </row>
    <row r="72" spans="1:12" ht="15.75" thickBot="1" x14ac:dyDescent="0.3">
      <c r="D72" s="39" t="s">
        <v>202</v>
      </c>
      <c r="E72" s="40">
        <f>SUM(E41:E71)</f>
        <v>10</v>
      </c>
      <c r="F72" s="40">
        <f t="shared" ref="F72:L72" si="5">SUM(F41:F71)</f>
        <v>0</v>
      </c>
      <c r="G72" s="40">
        <f t="shared" si="5"/>
        <v>8</v>
      </c>
      <c r="H72" s="40">
        <f t="shared" si="5"/>
        <v>0</v>
      </c>
      <c r="I72" s="40">
        <f t="shared" si="5"/>
        <v>5</v>
      </c>
      <c r="J72" s="40">
        <f t="shared" si="5"/>
        <v>0</v>
      </c>
      <c r="K72" s="177">
        <f t="shared" si="5"/>
        <v>26.333333333333332</v>
      </c>
      <c r="L72" s="177">
        <f t="shared" si="5"/>
        <v>11.333333333333334</v>
      </c>
    </row>
    <row r="73" spans="1:12" ht="15.75" thickBot="1" x14ac:dyDescent="0.3"/>
    <row r="74" spans="1:12" x14ac:dyDescent="0.25">
      <c r="A74" s="371" t="s">
        <v>287</v>
      </c>
      <c r="B74" s="372"/>
      <c r="C74" s="372"/>
      <c r="D74" s="372"/>
      <c r="E74" s="372"/>
      <c r="F74" s="372"/>
      <c r="G74" s="372"/>
      <c r="H74" s="372"/>
      <c r="I74" s="372"/>
      <c r="J74" s="372"/>
      <c r="K74" s="372"/>
      <c r="L74" s="373"/>
    </row>
    <row r="75" spans="1:12" x14ac:dyDescent="0.25">
      <c r="A75" s="226" t="s">
        <v>195</v>
      </c>
      <c r="B75" s="366" t="s">
        <v>346</v>
      </c>
      <c r="C75" s="367"/>
      <c r="D75" s="368"/>
      <c r="E75" s="369"/>
      <c r="F75" s="369"/>
      <c r="G75" s="369"/>
      <c r="H75" s="369"/>
      <c r="I75" s="369"/>
      <c r="J75" s="369"/>
      <c r="K75" s="369"/>
      <c r="L75" s="370"/>
    </row>
    <row r="76" spans="1:12" ht="60.75" thickBot="1" x14ac:dyDescent="0.3">
      <c r="A76" s="223" t="s">
        <v>196</v>
      </c>
      <c r="B76" s="224" t="s">
        <v>197</v>
      </c>
      <c r="C76" s="224" t="s">
        <v>198</v>
      </c>
      <c r="D76" s="224" t="s">
        <v>199</v>
      </c>
      <c r="E76" s="224" t="s">
        <v>200</v>
      </c>
      <c r="F76" s="224" t="s">
        <v>314</v>
      </c>
      <c r="G76" s="224" t="s">
        <v>201</v>
      </c>
      <c r="H76" s="224" t="s">
        <v>314</v>
      </c>
      <c r="I76" s="224" t="s">
        <v>345</v>
      </c>
      <c r="J76" s="225" t="s">
        <v>314</v>
      </c>
      <c r="K76" s="221" t="s">
        <v>316</v>
      </c>
      <c r="L76" s="222" t="s">
        <v>315</v>
      </c>
    </row>
    <row r="77" spans="1:12" x14ac:dyDescent="0.25">
      <c r="A77" s="32"/>
      <c r="B77" s="33"/>
      <c r="C77" s="37"/>
      <c r="D77" s="33"/>
      <c r="E77" s="33">
        <v>10</v>
      </c>
      <c r="F77" s="33" t="s">
        <v>165</v>
      </c>
      <c r="G77" s="33">
        <v>8</v>
      </c>
      <c r="H77" s="33" t="s">
        <v>165</v>
      </c>
      <c r="I77" s="33">
        <v>5</v>
      </c>
      <c r="J77" s="33" t="s">
        <v>165</v>
      </c>
      <c r="K77" s="182">
        <f t="shared" ref="K77:K107" si="6">E77*1.5+G77+I77*2/3</f>
        <v>26.333333333333332</v>
      </c>
      <c r="L77" s="175">
        <f t="shared" ref="L77:L106" si="7">IF(F77="oui",0,E77*1.5)+IF(H77="oui",0,G77*1)+IF(J77="oui",0,I77*2/3)</f>
        <v>26.333333333333332</v>
      </c>
    </row>
    <row r="78" spans="1:12" x14ac:dyDescent="0.25">
      <c r="A78" s="34"/>
      <c r="B78" s="31"/>
      <c r="C78" s="31"/>
      <c r="D78" s="31"/>
      <c r="E78" s="31"/>
      <c r="F78" s="31"/>
      <c r="G78" s="31"/>
      <c r="H78" s="31"/>
      <c r="I78" s="31"/>
      <c r="J78" s="31"/>
      <c r="K78" s="183">
        <f t="shared" si="6"/>
        <v>0</v>
      </c>
      <c r="L78" s="181">
        <f t="shared" si="7"/>
        <v>0</v>
      </c>
    </row>
    <row r="79" spans="1:12" x14ac:dyDescent="0.25">
      <c r="A79" s="34"/>
      <c r="B79" s="31"/>
      <c r="C79" s="31"/>
      <c r="D79" s="31"/>
      <c r="E79" s="31"/>
      <c r="F79" s="31"/>
      <c r="G79" s="31"/>
      <c r="H79" s="31"/>
      <c r="I79" s="31"/>
      <c r="J79" s="31"/>
      <c r="K79" s="174">
        <f t="shared" si="6"/>
        <v>0</v>
      </c>
      <c r="L79" s="175">
        <f t="shared" si="7"/>
        <v>0</v>
      </c>
    </row>
    <row r="80" spans="1:12" x14ac:dyDescent="0.25">
      <c r="A80" s="34"/>
      <c r="B80" s="31"/>
      <c r="C80" s="31"/>
      <c r="D80" s="31"/>
      <c r="E80" s="31"/>
      <c r="F80" s="31"/>
      <c r="G80" s="31"/>
      <c r="H80" s="31"/>
      <c r="I80" s="31"/>
      <c r="J80" s="31"/>
      <c r="K80" s="174">
        <f t="shared" si="6"/>
        <v>0</v>
      </c>
      <c r="L80" s="175">
        <f t="shared" si="7"/>
        <v>0</v>
      </c>
    </row>
    <row r="81" spans="1:12" x14ac:dyDescent="0.25">
      <c r="A81" s="34"/>
      <c r="B81" s="31"/>
      <c r="C81" s="31"/>
      <c r="D81" s="31"/>
      <c r="E81" s="31"/>
      <c r="F81" s="31"/>
      <c r="G81" s="31"/>
      <c r="H81" s="31"/>
      <c r="I81" s="31"/>
      <c r="J81" s="31"/>
      <c r="K81" s="174">
        <f t="shared" si="6"/>
        <v>0</v>
      </c>
      <c r="L81" s="175">
        <f t="shared" si="7"/>
        <v>0</v>
      </c>
    </row>
    <row r="82" spans="1:12" x14ac:dyDescent="0.25">
      <c r="A82" s="34"/>
      <c r="B82" s="31"/>
      <c r="C82" s="31"/>
      <c r="D82" s="31"/>
      <c r="E82" s="31"/>
      <c r="F82" s="31"/>
      <c r="G82" s="31"/>
      <c r="H82" s="31"/>
      <c r="I82" s="31"/>
      <c r="J82" s="31"/>
      <c r="K82" s="174">
        <f t="shared" si="6"/>
        <v>0</v>
      </c>
      <c r="L82" s="175">
        <f t="shared" si="7"/>
        <v>0</v>
      </c>
    </row>
    <row r="83" spans="1:12" x14ac:dyDescent="0.25">
      <c r="A83" s="34"/>
      <c r="B83" s="31"/>
      <c r="C83" s="31"/>
      <c r="D83" s="31"/>
      <c r="E83" s="31"/>
      <c r="F83" s="31"/>
      <c r="G83" s="31"/>
      <c r="H83" s="31"/>
      <c r="I83" s="31"/>
      <c r="J83" s="31"/>
      <c r="K83" s="174">
        <f t="shared" si="6"/>
        <v>0</v>
      </c>
      <c r="L83" s="175">
        <f t="shared" si="7"/>
        <v>0</v>
      </c>
    </row>
    <row r="84" spans="1:12" x14ac:dyDescent="0.25">
      <c r="A84" s="34"/>
      <c r="B84" s="31"/>
      <c r="C84" s="31"/>
      <c r="D84" s="31"/>
      <c r="E84" s="31"/>
      <c r="F84" s="31"/>
      <c r="G84" s="31"/>
      <c r="H84" s="31"/>
      <c r="I84" s="31"/>
      <c r="J84" s="31"/>
      <c r="K84" s="174">
        <f t="shared" si="6"/>
        <v>0</v>
      </c>
      <c r="L84" s="175">
        <f t="shared" si="7"/>
        <v>0</v>
      </c>
    </row>
    <row r="85" spans="1:12" x14ac:dyDescent="0.25">
      <c r="A85" s="34"/>
      <c r="B85" s="31"/>
      <c r="C85" s="31"/>
      <c r="D85" s="31"/>
      <c r="E85" s="31"/>
      <c r="F85" s="31"/>
      <c r="G85" s="31"/>
      <c r="H85" s="31"/>
      <c r="I85" s="31"/>
      <c r="J85" s="31"/>
      <c r="K85" s="174">
        <f t="shared" si="6"/>
        <v>0</v>
      </c>
      <c r="L85" s="175">
        <f t="shared" si="7"/>
        <v>0</v>
      </c>
    </row>
    <row r="86" spans="1:12" x14ac:dyDescent="0.25">
      <c r="A86" s="34"/>
      <c r="B86" s="31"/>
      <c r="C86" s="31"/>
      <c r="D86" s="31"/>
      <c r="E86" s="31"/>
      <c r="F86" s="31"/>
      <c r="G86" s="31"/>
      <c r="H86" s="31"/>
      <c r="I86" s="31"/>
      <c r="J86" s="31"/>
      <c r="K86" s="174">
        <f t="shared" si="6"/>
        <v>0</v>
      </c>
      <c r="L86" s="175">
        <f t="shared" si="7"/>
        <v>0</v>
      </c>
    </row>
    <row r="87" spans="1:12" x14ac:dyDescent="0.25">
      <c r="A87" s="34"/>
      <c r="B87" s="31"/>
      <c r="C87" s="31"/>
      <c r="D87" s="31"/>
      <c r="E87" s="31"/>
      <c r="F87" s="31"/>
      <c r="G87" s="31"/>
      <c r="H87" s="31"/>
      <c r="I87" s="31"/>
      <c r="J87" s="31"/>
      <c r="K87" s="174">
        <f t="shared" si="6"/>
        <v>0</v>
      </c>
      <c r="L87" s="175">
        <f t="shared" si="7"/>
        <v>0</v>
      </c>
    </row>
    <row r="88" spans="1:12" x14ac:dyDescent="0.25">
      <c r="A88" s="34"/>
      <c r="B88" s="31"/>
      <c r="C88" s="31"/>
      <c r="D88" s="31"/>
      <c r="E88" s="31"/>
      <c r="F88" s="31"/>
      <c r="G88" s="31"/>
      <c r="H88" s="31"/>
      <c r="I88" s="31"/>
      <c r="J88" s="31"/>
      <c r="K88" s="174">
        <f t="shared" si="6"/>
        <v>0</v>
      </c>
      <c r="L88" s="175">
        <f t="shared" si="7"/>
        <v>0</v>
      </c>
    </row>
    <row r="89" spans="1:12" x14ac:dyDescent="0.25">
      <c r="A89" s="34"/>
      <c r="B89" s="31"/>
      <c r="C89" s="31"/>
      <c r="D89" s="31"/>
      <c r="E89" s="31"/>
      <c r="F89" s="31"/>
      <c r="G89" s="31"/>
      <c r="H89" s="31"/>
      <c r="I89" s="31"/>
      <c r="J89" s="31"/>
      <c r="K89" s="174">
        <f t="shared" si="6"/>
        <v>0</v>
      </c>
      <c r="L89" s="175">
        <f t="shared" si="7"/>
        <v>0</v>
      </c>
    </row>
    <row r="90" spans="1:12" x14ac:dyDescent="0.25">
      <c r="A90" s="34"/>
      <c r="B90" s="31"/>
      <c r="C90" s="31"/>
      <c r="D90" s="31"/>
      <c r="E90" s="31"/>
      <c r="F90" s="31"/>
      <c r="G90" s="31"/>
      <c r="H90" s="31"/>
      <c r="I90" s="31"/>
      <c r="J90" s="31"/>
      <c r="K90" s="174">
        <f t="shared" si="6"/>
        <v>0</v>
      </c>
      <c r="L90" s="175">
        <f t="shared" si="7"/>
        <v>0</v>
      </c>
    </row>
    <row r="91" spans="1:12" x14ac:dyDescent="0.25">
      <c r="A91" s="34"/>
      <c r="B91" s="31"/>
      <c r="C91" s="31"/>
      <c r="D91" s="31"/>
      <c r="E91" s="31"/>
      <c r="F91" s="31"/>
      <c r="G91" s="31"/>
      <c r="H91" s="31"/>
      <c r="I91" s="31"/>
      <c r="J91" s="31"/>
      <c r="K91" s="174">
        <f t="shared" si="6"/>
        <v>0</v>
      </c>
      <c r="L91" s="175">
        <f t="shared" si="7"/>
        <v>0</v>
      </c>
    </row>
    <row r="92" spans="1:12" x14ac:dyDescent="0.25">
      <c r="A92" s="34"/>
      <c r="B92" s="31"/>
      <c r="C92" s="31"/>
      <c r="D92" s="31"/>
      <c r="E92" s="31"/>
      <c r="F92" s="31"/>
      <c r="G92" s="31"/>
      <c r="H92" s="31"/>
      <c r="I92" s="31"/>
      <c r="J92" s="31"/>
      <c r="K92" s="174">
        <f t="shared" si="6"/>
        <v>0</v>
      </c>
      <c r="L92" s="175">
        <f t="shared" si="7"/>
        <v>0</v>
      </c>
    </row>
    <row r="93" spans="1:12" x14ac:dyDescent="0.25">
      <c r="A93" s="34"/>
      <c r="B93" s="31"/>
      <c r="C93" s="31"/>
      <c r="D93" s="31"/>
      <c r="E93" s="31"/>
      <c r="F93" s="31"/>
      <c r="G93" s="31"/>
      <c r="H93" s="31"/>
      <c r="I93" s="31"/>
      <c r="J93" s="31"/>
      <c r="K93" s="174">
        <f t="shared" si="6"/>
        <v>0</v>
      </c>
      <c r="L93" s="175">
        <f t="shared" si="7"/>
        <v>0</v>
      </c>
    </row>
    <row r="94" spans="1:12" x14ac:dyDescent="0.25">
      <c r="A94" s="34"/>
      <c r="B94" s="31"/>
      <c r="C94" s="31"/>
      <c r="D94" s="31"/>
      <c r="E94" s="31"/>
      <c r="F94" s="31"/>
      <c r="G94" s="31"/>
      <c r="H94" s="31"/>
      <c r="I94" s="31"/>
      <c r="J94" s="31"/>
      <c r="K94" s="174">
        <f t="shared" si="6"/>
        <v>0</v>
      </c>
      <c r="L94" s="175">
        <f t="shared" si="7"/>
        <v>0</v>
      </c>
    </row>
    <row r="95" spans="1:12" x14ac:dyDescent="0.25">
      <c r="A95" s="34"/>
      <c r="B95" s="31"/>
      <c r="C95" s="31"/>
      <c r="D95" s="31"/>
      <c r="E95" s="31"/>
      <c r="F95" s="31"/>
      <c r="G95" s="31"/>
      <c r="H95" s="31"/>
      <c r="I95" s="31"/>
      <c r="J95" s="31"/>
      <c r="K95" s="174">
        <f t="shared" si="6"/>
        <v>0</v>
      </c>
      <c r="L95" s="175">
        <f t="shared" si="7"/>
        <v>0</v>
      </c>
    </row>
    <row r="96" spans="1:12" x14ac:dyDescent="0.25">
      <c r="A96" s="34"/>
      <c r="B96" s="31"/>
      <c r="C96" s="31"/>
      <c r="D96" s="31"/>
      <c r="E96" s="31"/>
      <c r="F96" s="31"/>
      <c r="G96" s="31"/>
      <c r="H96" s="31"/>
      <c r="I96" s="31"/>
      <c r="J96" s="31"/>
      <c r="K96" s="174">
        <f t="shared" si="6"/>
        <v>0</v>
      </c>
      <c r="L96" s="175">
        <f t="shared" si="7"/>
        <v>0</v>
      </c>
    </row>
    <row r="97" spans="1:16" x14ac:dyDescent="0.25">
      <c r="A97" s="34"/>
      <c r="B97" s="31"/>
      <c r="C97" s="31"/>
      <c r="D97" s="31"/>
      <c r="E97" s="31"/>
      <c r="F97" s="31"/>
      <c r="G97" s="31"/>
      <c r="H97" s="31"/>
      <c r="I97" s="31"/>
      <c r="J97" s="31"/>
      <c r="K97" s="174">
        <f t="shared" si="6"/>
        <v>0</v>
      </c>
      <c r="L97" s="175">
        <f t="shared" si="7"/>
        <v>0</v>
      </c>
    </row>
    <row r="98" spans="1:16" x14ac:dyDescent="0.25">
      <c r="A98" s="34"/>
      <c r="B98" s="31"/>
      <c r="C98" s="31"/>
      <c r="D98" s="31"/>
      <c r="E98" s="31"/>
      <c r="F98" s="31"/>
      <c r="G98" s="31"/>
      <c r="H98" s="31"/>
      <c r="I98" s="31"/>
      <c r="J98" s="31"/>
      <c r="K98" s="174">
        <f t="shared" si="6"/>
        <v>0</v>
      </c>
      <c r="L98" s="175">
        <f t="shared" si="7"/>
        <v>0</v>
      </c>
    </row>
    <row r="99" spans="1:16" x14ac:dyDescent="0.25">
      <c r="A99" s="34"/>
      <c r="B99" s="31"/>
      <c r="C99" s="31"/>
      <c r="D99" s="31"/>
      <c r="E99" s="31"/>
      <c r="F99" s="31"/>
      <c r="G99" s="31"/>
      <c r="H99" s="31"/>
      <c r="I99" s="31"/>
      <c r="J99" s="31"/>
      <c r="K99" s="174">
        <f t="shared" si="6"/>
        <v>0</v>
      </c>
      <c r="L99" s="175">
        <f t="shared" si="7"/>
        <v>0</v>
      </c>
    </row>
    <row r="100" spans="1:16" x14ac:dyDescent="0.25">
      <c r="A100" s="34"/>
      <c r="B100" s="31"/>
      <c r="C100" s="31"/>
      <c r="D100" s="31"/>
      <c r="E100" s="31"/>
      <c r="F100" s="31"/>
      <c r="G100" s="31"/>
      <c r="H100" s="31"/>
      <c r="I100" s="31"/>
      <c r="J100" s="31"/>
      <c r="K100" s="174">
        <f t="shared" si="6"/>
        <v>0</v>
      </c>
      <c r="L100" s="175">
        <f t="shared" si="7"/>
        <v>0</v>
      </c>
    </row>
    <row r="101" spans="1:16" x14ac:dyDescent="0.25">
      <c r="A101" s="34"/>
      <c r="B101" s="31"/>
      <c r="C101" s="31"/>
      <c r="D101" s="31"/>
      <c r="E101" s="31"/>
      <c r="F101" s="31"/>
      <c r="G101" s="31"/>
      <c r="H101" s="31"/>
      <c r="I101" s="31"/>
      <c r="J101" s="31"/>
      <c r="K101" s="174">
        <f t="shared" si="6"/>
        <v>0</v>
      </c>
      <c r="L101" s="175">
        <f t="shared" si="7"/>
        <v>0</v>
      </c>
    </row>
    <row r="102" spans="1:16" x14ac:dyDescent="0.25">
      <c r="A102" s="34"/>
      <c r="B102" s="31"/>
      <c r="C102" s="31"/>
      <c r="D102" s="31"/>
      <c r="E102" s="31"/>
      <c r="F102" s="31"/>
      <c r="G102" s="31"/>
      <c r="H102" s="31"/>
      <c r="I102" s="31"/>
      <c r="J102" s="31"/>
      <c r="K102" s="174">
        <f t="shared" si="6"/>
        <v>0</v>
      </c>
      <c r="L102" s="175">
        <f t="shared" si="7"/>
        <v>0</v>
      </c>
    </row>
    <row r="103" spans="1:16" x14ac:dyDescent="0.25">
      <c r="A103" s="34"/>
      <c r="B103" s="31"/>
      <c r="C103" s="31"/>
      <c r="D103" s="31"/>
      <c r="E103" s="31"/>
      <c r="F103" s="31"/>
      <c r="G103" s="31"/>
      <c r="H103" s="31"/>
      <c r="I103" s="31"/>
      <c r="J103" s="31"/>
      <c r="K103" s="174">
        <f t="shared" si="6"/>
        <v>0</v>
      </c>
      <c r="L103" s="175">
        <f t="shared" si="7"/>
        <v>0</v>
      </c>
    </row>
    <row r="104" spans="1:16" x14ac:dyDescent="0.25">
      <c r="A104" s="34"/>
      <c r="B104" s="31"/>
      <c r="C104" s="31"/>
      <c r="D104" s="31"/>
      <c r="E104" s="31"/>
      <c r="F104" s="31"/>
      <c r="G104" s="31"/>
      <c r="H104" s="31"/>
      <c r="I104" s="31"/>
      <c r="J104" s="31"/>
      <c r="K104" s="174">
        <f t="shared" si="6"/>
        <v>0</v>
      </c>
      <c r="L104" s="175">
        <f t="shared" si="7"/>
        <v>0</v>
      </c>
    </row>
    <row r="105" spans="1:16" x14ac:dyDescent="0.25">
      <c r="A105" s="34"/>
      <c r="B105" s="31"/>
      <c r="C105" s="31"/>
      <c r="D105" s="31"/>
      <c r="E105" s="31"/>
      <c r="F105" s="31"/>
      <c r="G105" s="31"/>
      <c r="H105" s="31"/>
      <c r="I105" s="31"/>
      <c r="J105" s="31"/>
      <c r="K105" s="174">
        <f t="shared" si="6"/>
        <v>0</v>
      </c>
      <c r="L105" s="175">
        <f t="shared" si="7"/>
        <v>0</v>
      </c>
    </row>
    <row r="106" spans="1:16" x14ac:dyDescent="0.25">
      <c r="A106" s="34"/>
      <c r="B106" s="31"/>
      <c r="C106" s="31"/>
      <c r="D106" s="31"/>
      <c r="E106" s="31"/>
      <c r="F106" s="31"/>
      <c r="G106" s="31"/>
      <c r="H106" s="31"/>
      <c r="I106" s="31"/>
      <c r="J106" s="31"/>
      <c r="K106" s="174">
        <f t="shared" si="6"/>
        <v>0</v>
      </c>
      <c r="L106" s="175">
        <f t="shared" si="7"/>
        <v>0</v>
      </c>
    </row>
    <row r="107" spans="1:16" ht="15.75" thickBot="1" x14ac:dyDescent="0.3">
      <c r="A107" s="35"/>
      <c r="B107" s="36"/>
      <c r="C107" s="36"/>
      <c r="D107" s="36"/>
      <c r="E107" s="36"/>
      <c r="F107" s="38"/>
      <c r="G107" s="36"/>
      <c r="H107" s="38"/>
      <c r="I107" s="36"/>
      <c r="J107" s="38"/>
      <c r="K107" s="178">
        <f t="shared" si="6"/>
        <v>0</v>
      </c>
      <c r="L107" s="179">
        <f>IF(F107="oui",0,E107*1.5)+IF(H107="oui",0,G107*1)+IF(J107="oui",0,I107*2/3)</f>
        <v>0</v>
      </c>
    </row>
    <row r="108" spans="1:16" ht="15.75" thickBot="1" x14ac:dyDescent="0.3">
      <c r="D108" s="39" t="s">
        <v>202</v>
      </c>
      <c r="E108" s="40">
        <f>SUM(E77:E107)</f>
        <v>10</v>
      </c>
      <c r="F108" s="40">
        <f t="shared" ref="F108:L108" si="8">SUM(F77:F107)</f>
        <v>0</v>
      </c>
      <c r="G108" s="40">
        <f t="shared" si="8"/>
        <v>8</v>
      </c>
      <c r="H108" s="40">
        <f t="shared" si="8"/>
        <v>0</v>
      </c>
      <c r="I108" s="40">
        <f t="shared" si="8"/>
        <v>5</v>
      </c>
      <c r="J108" s="40">
        <f t="shared" si="8"/>
        <v>0</v>
      </c>
      <c r="K108" s="177">
        <f t="shared" si="8"/>
        <v>26.333333333333332</v>
      </c>
      <c r="L108" s="177">
        <f t="shared" si="8"/>
        <v>26.333333333333332</v>
      </c>
    </row>
    <row r="109" spans="1:16" ht="15.75" thickBot="1" x14ac:dyDescent="0.3"/>
    <row r="110" spans="1:16" x14ac:dyDescent="0.25">
      <c r="A110" s="371" t="s">
        <v>288</v>
      </c>
      <c r="B110" s="372"/>
      <c r="C110" s="372"/>
      <c r="D110" s="372"/>
      <c r="E110" s="372"/>
      <c r="F110" s="372"/>
      <c r="G110" s="372"/>
      <c r="H110" s="372"/>
      <c r="I110" s="372"/>
      <c r="J110" s="372"/>
      <c r="K110" s="372"/>
      <c r="L110" s="373"/>
    </row>
    <row r="111" spans="1:16" x14ac:dyDescent="0.25">
      <c r="A111" s="226" t="s">
        <v>195</v>
      </c>
      <c r="B111" s="366" t="s">
        <v>346</v>
      </c>
      <c r="C111" s="367"/>
      <c r="D111" s="368"/>
      <c r="E111" s="369"/>
      <c r="F111" s="369"/>
      <c r="G111" s="369"/>
      <c r="H111" s="369"/>
      <c r="I111" s="369"/>
      <c r="J111" s="369"/>
      <c r="K111" s="369"/>
      <c r="L111" s="370"/>
    </row>
    <row r="112" spans="1:16" ht="60.75" thickBot="1" x14ac:dyDescent="0.3">
      <c r="A112" s="223" t="s">
        <v>196</v>
      </c>
      <c r="B112" s="224" t="s">
        <v>197</v>
      </c>
      <c r="C112" s="224" t="s">
        <v>198</v>
      </c>
      <c r="D112" s="224" t="s">
        <v>199</v>
      </c>
      <c r="E112" s="224" t="s">
        <v>200</v>
      </c>
      <c r="F112" s="224" t="s">
        <v>314</v>
      </c>
      <c r="G112" s="224" t="s">
        <v>201</v>
      </c>
      <c r="H112" s="224" t="s">
        <v>314</v>
      </c>
      <c r="I112" s="224" t="s">
        <v>345</v>
      </c>
      <c r="J112" s="225" t="s">
        <v>314</v>
      </c>
      <c r="K112" s="221" t="s">
        <v>316</v>
      </c>
      <c r="L112" s="222" t="s">
        <v>315</v>
      </c>
      <c r="O112" s="30"/>
      <c r="P112" s="30"/>
    </row>
    <row r="113" spans="1:12" x14ac:dyDescent="0.25">
      <c r="A113" s="32"/>
      <c r="B113" s="33"/>
      <c r="C113" s="37"/>
      <c r="D113" s="33"/>
      <c r="E113" s="33">
        <v>10</v>
      </c>
      <c r="F113" s="33" t="s">
        <v>317</v>
      </c>
      <c r="G113" s="33">
        <v>8</v>
      </c>
      <c r="H113" s="33" t="s">
        <v>165</v>
      </c>
      <c r="I113" s="33">
        <v>5</v>
      </c>
      <c r="J113" s="33" t="s">
        <v>165</v>
      </c>
      <c r="K113" s="183">
        <f t="shared" ref="K113:K143" si="9">E113*1.5+G113+I113*2/3</f>
        <v>26.333333333333332</v>
      </c>
      <c r="L113" s="175">
        <f>IF(F113="oui",0,E113*1.5)+IF(H113="oui",0,G113*1)+IF(J113="oui",0,I113*2/3)</f>
        <v>11.333333333333334</v>
      </c>
    </row>
    <row r="114" spans="1:12" x14ac:dyDescent="0.25">
      <c r="A114" s="34"/>
      <c r="B114" s="31"/>
      <c r="C114" s="31"/>
      <c r="D114" s="31"/>
      <c r="E114" s="31"/>
      <c r="F114" s="31"/>
      <c r="G114" s="31"/>
      <c r="H114" s="31"/>
      <c r="I114" s="31"/>
      <c r="J114" s="31"/>
      <c r="K114" s="180">
        <f t="shared" si="9"/>
        <v>0</v>
      </c>
      <c r="L114" s="181">
        <f t="shared" ref="L114:L143" si="10">IF(F114="oui",0,E114*1.5)+IF(H114="oui",0,G114*1)+IF(J114="oui",0,I114*2/3)</f>
        <v>0</v>
      </c>
    </row>
    <row r="115" spans="1:12" x14ac:dyDescent="0.25">
      <c r="A115" s="34"/>
      <c r="B115" s="31"/>
      <c r="C115" s="31"/>
      <c r="D115" s="31"/>
      <c r="E115" s="31"/>
      <c r="F115" s="31"/>
      <c r="G115" s="31"/>
      <c r="H115" s="31"/>
      <c r="I115" s="31"/>
      <c r="J115" s="31"/>
      <c r="K115" s="174">
        <f t="shared" si="9"/>
        <v>0</v>
      </c>
      <c r="L115" s="175">
        <f t="shared" si="10"/>
        <v>0</v>
      </c>
    </row>
    <row r="116" spans="1:12" x14ac:dyDescent="0.25">
      <c r="A116" s="34"/>
      <c r="B116" s="31"/>
      <c r="C116" s="31"/>
      <c r="D116" s="31"/>
      <c r="E116" s="31"/>
      <c r="F116" s="31"/>
      <c r="G116" s="31"/>
      <c r="H116" s="31"/>
      <c r="I116" s="31"/>
      <c r="J116" s="31"/>
      <c r="K116" s="174">
        <f t="shared" si="9"/>
        <v>0</v>
      </c>
      <c r="L116" s="175">
        <f t="shared" si="10"/>
        <v>0</v>
      </c>
    </row>
    <row r="117" spans="1:12" x14ac:dyDescent="0.25">
      <c r="A117" s="34"/>
      <c r="B117" s="31"/>
      <c r="C117" s="31"/>
      <c r="D117" s="31"/>
      <c r="E117" s="31"/>
      <c r="F117" s="31"/>
      <c r="G117" s="31"/>
      <c r="H117" s="31"/>
      <c r="I117" s="31"/>
      <c r="J117" s="31"/>
      <c r="K117" s="174">
        <f t="shared" si="9"/>
        <v>0</v>
      </c>
      <c r="L117" s="175">
        <f t="shared" si="10"/>
        <v>0</v>
      </c>
    </row>
    <row r="118" spans="1:12" x14ac:dyDescent="0.25">
      <c r="A118" s="34"/>
      <c r="B118" s="31"/>
      <c r="C118" s="31"/>
      <c r="D118" s="31"/>
      <c r="E118" s="31"/>
      <c r="F118" s="31"/>
      <c r="G118" s="31"/>
      <c r="H118" s="31"/>
      <c r="I118" s="31"/>
      <c r="J118" s="31"/>
      <c r="K118" s="174">
        <f t="shared" si="9"/>
        <v>0</v>
      </c>
      <c r="L118" s="175">
        <f t="shared" si="10"/>
        <v>0</v>
      </c>
    </row>
    <row r="119" spans="1:12" x14ac:dyDescent="0.25">
      <c r="A119" s="34"/>
      <c r="B119" s="31"/>
      <c r="C119" s="31"/>
      <c r="D119" s="31"/>
      <c r="E119" s="31"/>
      <c r="F119" s="31"/>
      <c r="G119" s="31"/>
      <c r="H119" s="31"/>
      <c r="I119" s="31"/>
      <c r="J119" s="31"/>
      <c r="K119" s="174">
        <f t="shared" si="9"/>
        <v>0</v>
      </c>
      <c r="L119" s="175">
        <f t="shared" si="10"/>
        <v>0</v>
      </c>
    </row>
    <row r="120" spans="1:12" x14ac:dyDescent="0.25">
      <c r="A120" s="34"/>
      <c r="B120" s="31"/>
      <c r="C120" s="31"/>
      <c r="D120" s="31"/>
      <c r="E120" s="31"/>
      <c r="F120" s="31"/>
      <c r="G120" s="31"/>
      <c r="H120" s="31"/>
      <c r="I120" s="31"/>
      <c r="J120" s="31"/>
      <c r="K120" s="174">
        <f t="shared" si="9"/>
        <v>0</v>
      </c>
      <c r="L120" s="175">
        <f t="shared" si="10"/>
        <v>0</v>
      </c>
    </row>
    <row r="121" spans="1:12" x14ac:dyDescent="0.25">
      <c r="A121" s="34"/>
      <c r="B121" s="31"/>
      <c r="C121" s="31"/>
      <c r="D121" s="31"/>
      <c r="E121" s="31"/>
      <c r="F121" s="31"/>
      <c r="G121" s="31"/>
      <c r="H121" s="31"/>
      <c r="I121" s="31"/>
      <c r="J121" s="31"/>
      <c r="K121" s="174">
        <f t="shared" si="9"/>
        <v>0</v>
      </c>
      <c r="L121" s="175">
        <f t="shared" si="10"/>
        <v>0</v>
      </c>
    </row>
    <row r="122" spans="1:12" x14ac:dyDescent="0.25">
      <c r="A122" s="34"/>
      <c r="B122" s="31"/>
      <c r="C122" s="31"/>
      <c r="D122" s="31"/>
      <c r="E122" s="31"/>
      <c r="F122" s="31"/>
      <c r="G122" s="31"/>
      <c r="H122" s="31"/>
      <c r="I122" s="31"/>
      <c r="J122" s="31"/>
      <c r="K122" s="174">
        <f t="shared" si="9"/>
        <v>0</v>
      </c>
      <c r="L122" s="175">
        <f t="shared" si="10"/>
        <v>0</v>
      </c>
    </row>
    <row r="123" spans="1:12" x14ac:dyDescent="0.25">
      <c r="A123" s="34"/>
      <c r="B123" s="31"/>
      <c r="C123" s="31"/>
      <c r="D123" s="31"/>
      <c r="E123" s="31"/>
      <c r="F123" s="31"/>
      <c r="G123" s="31"/>
      <c r="H123" s="31"/>
      <c r="I123" s="31"/>
      <c r="J123" s="31"/>
      <c r="K123" s="174">
        <f t="shared" si="9"/>
        <v>0</v>
      </c>
      <c r="L123" s="175">
        <f t="shared" si="10"/>
        <v>0</v>
      </c>
    </row>
    <row r="124" spans="1:12" x14ac:dyDescent="0.25">
      <c r="A124" s="34"/>
      <c r="B124" s="31"/>
      <c r="C124" s="31"/>
      <c r="D124" s="31"/>
      <c r="E124" s="31"/>
      <c r="F124" s="31"/>
      <c r="G124" s="31"/>
      <c r="H124" s="31"/>
      <c r="I124" s="31"/>
      <c r="J124" s="31"/>
      <c r="K124" s="174">
        <f t="shared" si="9"/>
        <v>0</v>
      </c>
      <c r="L124" s="175">
        <f t="shared" si="10"/>
        <v>0</v>
      </c>
    </row>
    <row r="125" spans="1:12" x14ac:dyDescent="0.25">
      <c r="A125" s="34"/>
      <c r="B125" s="31"/>
      <c r="C125" s="31"/>
      <c r="D125" s="31"/>
      <c r="E125" s="31"/>
      <c r="F125" s="31"/>
      <c r="G125" s="31"/>
      <c r="H125" s="31"/>
      <c r="I125" s="31"/>
      <c r="J125" s="31"/>
      <c r="K125" s="174">
        <f t="shared" si="9"/>
        <v>0</v>
      </c>
      <c r="L125" s="175">
        <f t="shared" si="10"/>
        <v>0</v>
      </c>
    </row>
    <row r="126" spans="1:12" x14ac:dyDescent="0.25">
      <c r="A126" s="34"/>
      <c r="B126" s="31"/>
      <c r="C126" s="31"/>
      <c r="D126" s="31"/>
      <c r="E126" s="31"/>
      <c r="F126" s="31"/>
      <c r="G126" s="31"/>
      <c r="H126" s="31"/>
      <c r="I126" s="31"/>
      <c r="J126" s="31"/>
      <c r="K126" s="174">
        <f t="shared" si="9"/>
        <v>0</v>
      </c>
      <c r="L126" s="175">
        <f t="shared" si="10"/>
        <v>0</v>
      </c>
    </row>
    <row r="127" spans="1:12" x14ac:dyDescent="0.25">
      <c r="A127" s="34"/>
      <c r="B127" s="31"/>
      <c r="C127" s="31"/>
      <c r="D127" s="31"/>
      <c r="E127" s="31"/>
      <c r="F127" s="31"/>
      <c r="G127" s="31"/>
      <c r="H127" s="31"/>
      <c r="I127" s="31"/>
      <c r="J127" s="31"/>
      <c r="K127" s="174">
        <f t="shared" si="9"/>
        <v>0</v>
      </c>
      <c r="L127" s="175">
        <f t="shared" si="10"/>
        <v>0</v>
      </c>
    </row>
    <row r="128" spans="1:12" x14ac:dyDescent="0.25">
      <c r="A128" s="34"/>
      <c r="B128" s="31"/>
      <c r="C128" s="31"/>
      <c r="D128" s="31"/>
      <c r="E128" s="31"/>
      <c r="F128" s="31"/>
      <c r="G128" s="31"/>
      <c r="H128" s="31"/>
      <c r="I128" s="31"/>
      <c r="J128" s="31"/>
      <c r="K128" s="174">
        <f t="shared" si="9"/>
        <v>0</v>
      </c>
      <c r="L128" s="175">
        <f t="shared" si="10"/>
        <v>0</v>
      </c>
    </row>
    <row r="129" spans="1:12" x14ac:dyDescent="0.25">
      <c r="A129" s="34"/>
      <c r="B129" s="31"/>
      <c r="C129" s="31"/>
      <c r="D129" s="31"/>
      <c r="E129" s="31"/>
      <c r="F129" s="31"/>
      <c r="G129" s="31"/>
      <c r="H129" s="31"/>
      <c r="I129" s="31"/>
      <c r="J129" s="31"/>
      <c r="K129" s="174">
        <f t="shared" si="9"/>
        <v>0</v>
      </c>
      <c r="L129" s="175">
        <f t="shared" si="10"/>
        <v>0</v>
      </c>
    </row>
    <row r="130" spans="1:12" x14ac:dyDescent="0.25">
      <c r="A130" s="34"/>
      <c r="B130" s="31"/>
      <c r="C130" s="31"/>
      <c r="D130" s="31"/>
      <c r="E130" s="31"/>
      <c r="F130" s="31"/>
      <c r="G130" s="31"/>
      <c r="H130" s="31"/>
      <c r="I130" s="31"/>
      <c r="J130" s="31"/>
      <c r="K130" s="174">
        <f t="shared" si="9"/>
        <v>0</v>
      </c>
      <c r="L130" s="175">
        <f t="shared" si="10"/>
        <v>0</v>
      </c>
    </row>
    <row r="131" spans="1:12" x14ac:dyDescent="0.25">
      <c r="A131" s="34"/>
      <c r="B131" s="31"/>
      <c r="C131" s="31"/>
      <c r="D131" s="31"/>
      <c r="E131" s="31"/>
      <c r="F131" s="31"/>
      <c r="G131" s="31"/>
      <c r="H131" s="31"/>
      <c r="I131" s="31"/>
      <c r="J131" s="31"/>
      <c r="K131" s="174">
        <f t="shared" si="9"/>
        <v>0</v>
      </c>
      <c r="L131" s="175">
        <f t="shared" si="10"/>
        <v>0</v>
      </c>
    </row>
    <row r="132" spans="1:12" x14ac:dyDescent="0.25">
      <c r="A132" s="34"/>
      <c r="B132" s="31"/>
      <c r="C132" s="31"/>
      <c r="D132" s="31"/>
      <c r="E132" s="31"/>
      <c r="F132" s="31"/>
      <c r="G132" s="31"/>
      <c r="H132" s="31"/>
      <c r="I132" s="31"/>
      <c r="J132" s="31"/>
      <c r="K132" s="174">
        <f t="shared" si="9"/>
        <v>0</v>
      </c>
      <c r="L132" s="175">
        <f t="shared" si="10"/>
        <v>0</v>
      </c>
    </row>
    <row r="133" spans="1:12" x14ac:dyDescent="0.25">
      <c r="A133" s="34"/>
      <c r="B133" s="31"/>
      <c r="C133" s="31"/>
      <c r="D133" s="31"/>
      <c r="E133" s="31"/>
      <c r="F133" s="31"/>
      <c r="G133" s="31"/>
      <c r="H133" s="31"/>
      <c r="I133" s="31"/>
      <c r="J133" s="31"/>
      <c r="K133" s="174">
        <f t="shared" si="9"/>
        <v>0</v>
      </c>
      <c r="L133" s="175">
        <f t="shared" si="10"/>
        <v>0</v>
      </c>
    </row>
    <row r="134" spans="1:12" x14ac:dyDescent="0.25">
      <c r="A134" s="34"/>
      <c r="B134" s="31"/>
      <c r="C134" s="31"/>
      <c r="D134" s="31"/>
      <c r="E134" s="31"/>
      <c r="F134" s="31"/>
      <c r="G134" s="31"/>
      <c r="H134" s="31"/>
      <c r="I134" s="31"/>
      <c r="J134" s="31"/>
      <c r="K134" s="174">
        <f t="shared" si="9"/>
        <v>0</v>
      </c>
      <c r="L134" s="175">
        <f t="shared" si="10"/>
        <v>0</v>
      </c>
    </row>
    <row r="135" spans="1:12" x14ac:dyDescent="0.25">
      <c r="A135" s="34"/>
      <c r="B135" s="31"/>
      <c r="C135" s="31"/>
      <c r="D135" s="31"/>
      <c r="E135" s="31"/>
      <c r="F135" s="31"/>
      <c r="G135" s="31"/>
      <c r="H135" s="31"/>
      <c r="I135" s="31"/>
      <c r="J135" s="31"/>
      <c r="K135" s="174">
        <f t="shared" si="9"/>
        <v>0</v>
      </c>
      <c r="L135" s="175">
        <f t="shared" si="10"/>
        <v>0</v>
      </c>
    </row>
    <row r="136" spans="1:12" x14ac:dyDescent="0.25">
      <c r="A136" s="34"/>
      <c r="B136" s="31"/>
      <c r="C136" s="31"/>
      <c r="D136" s="31"/>
      <c r="E136" s="31"/>
      <c r="F136" s="31"/>
      <c r="G136" s="31"/>
      <c r="H136" s="31"/>
      <c r="I136" s="31"/>
      <c r="J136" s="31"/>
      <c r="K136" s="174">
        <f t="shared" si="9"/>
        <v>0</v>
      </c>
      <c r="L136" s="175">
        <f t="shared" si="10"/>
        <v>0</v>
      </c>
    </row>
    <row r="137" spans="1:12" x14ac:dyDescent="0.25">
      <c r="A137" s="34"/>
      <c r="B137" s="31"/>
      <c r="C137" s="31"/>
      <c r="D137" s="31"/>
      <c r="E137" s="31"/>
      <c r="F137" s="31"/>
      <c r="G137" s="31"/>
      <c r="H137" s="31"/>
      <c r="I137" s="31"/>
      <c r="J137" s="31"/>
      <c r="K137" s="174">
        <f t="shared" si="9"/>
        <v>0</v>
      </c>
      <c r="L137" s="175">
        <f t="shared" si="10"/>
        <v>0</v>
      </c>
    </row>
    <row r="138" spans="1:12" x14ac:dyDescent="0.25">
      <c r="A138" s="34"/>
      <c r="B138" s="31"/>
      <c r="C138" s="31"/>
      <c r="D138" s="31"/>
      <c r="E138" s="31"/>
      <c r="F138" s="31"/>
      <c r="G138" s="31"/>
      <c r="H138" s="31"/>
      <c r="I138" s="31"/>
      <c r="J138" s="31"/>
      <c r="K138" s="174">
        <f t="shared" si="9"/>
        <v>0</v>
      </c>
      <c r="L138" s="175">
        <f t="shared" si="10"/>
        <v>0</v>
      </c>
    </row>
    <row r="139" spans="1:12" x14ac:dyDescent="0.25">
      <c r="A139" s="34"/>
      <c r="B139" s="31"/>
      <c r="C139" s="31"/>
      <c r="D139" s="31"/>
      <c r="E139" s="31"/>
      <c r="F139" s="31"/>
      <c r="G139" s="31"/>
      <c r="H139" s="31"/>
      <c r="I139" s="31"/>
      <c r="J139" s="31"/>
      <c r="K139" s="174">
        <f t="shared" si="9"/>
        <v>0</v>
      </c>
      <c r="L139" s="175">
        <f t="shared" si="10"/>
        <v>0</v>
      </c>
    </row>
    <row r="140" spans="1:12" x14ac:dyDescent="0.25">
      <c r="A140" s="34"/>
      <c r="B140" s="31"/>
      <c r="C140" s="31"/>
      <c r="D140" s="31"/>
      <c r="E140" s="31"/>
      <c r="F140" s="31"/>
      <c r="G140" s="31"/>
      <c r="H140" s="31"/>
      <c r="I140" s="31"/>
      <c r="J140" s="31"/>
      <c r="K140" s="174">
        <f t="shared" si="9"/>
        <v>0</v>
      </c>
      <c r="L140" s="175">
        <f t="shared" si="10"/>
        <v>0</v>
      </c>
    </row>
    <row r="141" spans="1:12" x14ac:dyDescent="0.25">
      <c r="A141" s="34"/>
      <c r="B141" s="31"/>
      <c r="C141" s="31"/>
      <c r="D141" s="31"/>
      <c r="E141" s="31"/>
      <c r="F141" s="31"/>
      <c r="G141" s="31"/>
      <c r="H141" s="31"/>
      <c r="I141" s="31"/>
      <c r="J141" s="31"/>
      <c r="K141" s="174">
        <f t="shared" si="9"/>
        <v>0</v>
      </c>
      <c r="L141" s="175">
        <f t="shared" si="10"/>
        <v>0</v>
      </c>
    </row>
    <row r="142" spans="1:12" x14ac:dyDescent="0.25">
      <c r="A142" s="34"/>
      <c r="B142" s="31"/>
      <c r="C142" s="31"/>
      <c r="D142" s="31"/>
      <c r="E142" s="31"/>
      <c r="F142" s="31"/>
      <c r="G142" s="31"/>
      <c r="H142" s="31"/>
      <c r="I142" s="31"/>
      <c r="J142" s="31"/>
      <c r="K142" s="174">
        <f t="shared" si="9"/>
        <v>0</v>
      </c>
      <c r="L142" s="175">
        <f t="shared" si="10"/>
        <v>0</v>
      </c>
    </row>
    <row r="143" spans="1:12" ht="15.75" thickBot="1" x14ac:dyDescent="0.3">
      <c r="A143" s="35"/>
      <c r="B143" s="36"/>
      <c r="C143" s="36"/>
      <c r="D143" s="36"/>
      <c r="E143" s="36"/>
      <c r="F143" s="38"/>
      <c r="G143" s="36"/>
      <c r="H143" s="38"/>
      <c r="I143" s="36"/>
      <c r="J143" s="38"/>
      <c r="K143" s="178">
        <f t="shared" si="9"/>
        <v>0</v>
      </c>
      <c r="L143" s="179">
        <f t="shared" si="10"/>
        <v>0</v>
      </c>
    </row>
    <row r="144" spans="1:12" ht="15.75" thickBot="1" x14ac:dyDescent="0.3">
      <c r="D144" s="39" t="s">
        <v>202</v>
      </c>
      <c r="E144" s="40">
        <f>SUM(E113:E143)</f>
        <v>10</v>
      </c>
      <c r="F144" s="40">
        <f t="shared" ref="F144:L144" si="11">SUM(F113:F143)</f>
        <v>0</v>
      </c>
      <c r="G144" s="40">
        <f t="shared" si="11"/>
        <v>8</v>
      </c>
      <c r="H144" s="40">
        <f t="shared" si="11"/>
        <v>0</v>
      </c>
      <c r="I144" s="40">
        <f t="shared" si="11"/>
        <v>5</v>
      </c>
      <c r="J144" s="40">
        <f t="shared" si="11"/>
        <v>0</v>
      </c>
      <c r="K144" s="177">
        <f t="shared" si="11"/>
        <v>26.333333333333332</v>
      </c>
      <c r="L144" s="177">
        <f t="shared" si="11"/>
        <v>11.333333333333334</v>
      </c>
    </row>
    <row r="145" spans="4:12" ht="15.75" thickBot="1" x14ac:dyDescent="0.3"/>
    <row r="146" spans="4:12" ht="15.75" thickBot="1" x14ac:dyDescent="0.3">
      <c r="D146" s="132" t="s">
        <v>318</v>
      </c>
      <c r="E146" s="133">
        <f>E144+E108+E72+E36</f>
        <v>40</v>
      </c>
      <c r="F146" s="133">
        <f t="shared" ref="F146:L146" si="12">F144+F108+F72+F36</f>
        <v>0</v>
      </c>
      <c r="G146" s="133">
        <f t="shared" si="12"/>
        <v>32</v>
      </c>
      <c r="H146" s="133">
        <f t="shared" si="12"/>
        <v>0</v>
      </c>
      <c r="I146" s="133">
        <f t="shared" si="12"/>
        <v>20</v>
      </c>
      <c r="J146" s="133">
        <f t="shared" si="12"/>
        <v>0</v>
      </c>
      <c r="K146" s="134">
        <f t="shared" si="12"/>
        <v>105.33333333333333</v>
      </c>
      <c r="L146" s="135">
        <f t="shared" si="12"/>
        <v>75.333333333333329</v>
      </c>
    </row>
  </sheetData>
  <mergeCells count="13">
    <mergeCell ref="A1:L1"/>
    <mergeCell ref="A2:L2"/>
    <mergeCell ref="B3:C3"/>
    <mergeCell ref="D3:L3"/>
    <mergeCell ref="B39:C39"/>
    <mergeCell ref="D39:L39"/>
    <mergeCell ref="B111:C111"/>
    <mergeCell ref="D111:L111"/>
    <mergeCell ref="A38:L38"/>
    <mergeCell ref="A74:L74"/>
    <mergeCell ref="A110:L110"/>
    <mergeCell ref="B75:C75"/>
    <mergeCell ref="D75:L75"/>
  </mergeCells>
  <dataValidations count="1">
    <dataValidation type="list" allowBlank="1" showInputMessage="1" showErrorMessage="1" sqref="F5:F35 H5:H35 J5:J35 F41:F71 H41:H71 J41:J71 F77:F107 H77:H107 J77:J107 F113:F143 H113:H143 J113:J143">
      <formula1>"OUI, NON"</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59999389629810485"/>
    <pageSetUpPr fitToPage="1"/>
  </sheetPr>
  <dimension ref="A1:Q52"/>
  <sheetViews>
    <sheetView tabSelected="1" topLeftCell="A36" zoomScale="90" zoomScaleNormal="90" workbookViewId="0">
      <selection activeCell="H49" sqref="H49"/>
    </sheetView>
  </sheetViews>
  <sheetFormatPr baseColWidth="10" defaultColWidth="11.42578125" defaultRowHeight="15" x14ac:dyDescent="0.25"/>
  <cols>
    <col min="1" max="1" width="31.85546875" style="30" customWidth="1"/>
    <col min="2" max="2" width="41.28515625" style="30" customWidth="1"/>
    <col min="3" max="7" width="15.7109375" style="30" customWidth="1"/>
    <col min="8" max="8" width="15.5703125" style="30" customWidth="1"/>
    <col min="9" max="10" width="15.7109375" style="30" customWidth="1"/>
    <col min="11" max="11" width="18.140625" style="30" customWidth="1"/>
    <col min="12" max="16384" width="11.42578125" style="30"/>
  </cols>
  <sheetData>
    <row r="1" spans="1:17" ht="19.5" thickBot="1" x14ac:dyDescent="0.35">
      <c r="A1" s="419" t="s">
        <v>360</v>
      </c>
      <c r="B1" s="420"/>
      <c r="C1" s="420"/>
      <c r="D1" s="420"/>
      <c r="E1" s="420"/>
      <c r="F1" s="420"/>
      <c r="G1" s="420"/>
      <c r="H1" s="420"/>
      <c r="I1" s="420"/>
      <c r="J1" s="420"/>
      <c r="K1" s="421"/>
      <c r="M1" s="376" t="s">
        <v>358</v>
      </c>
      <c r="N1" s="377"/>
      <c r="O1" s="377"/>
      <c r="P1" s="378"/>
    </row>
    <row r="2" spans="1:17" ht="16.5" thickBot="1" x14ac:dyDescent="0.3">
      <c r="A2" s="428" t="s">
        <v>69</v>
      </c>
      <c r="B2" s="429"/>
      <c r="C2" s="430"/>
      <c r="D2" s="431"/>
      <c r="E2" s="431"/>
      <c r="F2" s="431"/>
      <c r="G2" s="431"/>
      <c r="H2" s="431"/>
      <c r="I2" s="431"/>
      <c r="J2" s="431"/>
      <c r="K2" s="432"/>
      <c r="M2" s="19"/>
      <c r="N2" s="19"/>
      <c r="O2" s="19"/>
      <c r="P2" s="19"/>
    </row>
    <row r="3" spans="1:17" ht="15.75" customHeight="1" thickTop="1" x14ac:dyDescent="0.25">
      <c r="A3" s="233" t="s">
        <v>67</v>
      </c>
      <c r="B3" s="234">
        <v>57</v>
      </c>
      <c r="C3" s="422" t="s">
        <v>355</v>
      </c>
      <c r="D3" s="422"/>
      <c r="E3" s="422"/>
      <c r="F3" s="422"/>
      <c r="G3" s="422"/>
      <c r="H3" s="422"/>
      <c r="I3" s="422"/>
      <c r="J3" s="422"/>
      <c r="K3" s="423"/>
      <c r="L3" s="166"/>
      <c r="M3" s="450" t="s">
        <v>339</v>
      </c>
      <c r="N3" s="450"/>
      <c r="O3" s="450"/>
      <c r="P3" s="451"/>
    </row>
    <row r="4" spans="1:17" ht="15.75" x14ac:dyDescent="0.25">
      <c r="A4" s="13" t="s">
        <v>331</v>
      </c>
      <c r="B4" s="83">
        <v>750</v>
      </c>
      <c r="C4" s="424" t="s">
        <v>329</v>
      </c>
      <c r="D4" s="424"/>
      <c r="E4" s="424"/>
      <c r="F4" s="424"/>
      <c r="G4" s="425">
        <f>H24+(H15/15)+(H29/15)</f>
        <v>537.76739267015705</v>
      </c>
      <c r="H4" s="426"/>
      <c r="I4" s="426"/>
      <c r="J4" s="426"/>
      <c r="K4" s="427"/>
      <c r="L4" s="166"/>
      <c r="M4" s="452"/>
      <c r="N4" s="452"/>
      <c r="O4" s="452"/>
      <c r="P4" s="453"/>
    </row>
    <row r="5" spans="1:17" ht="15.75" customHeight="1" x14ac:dyDescent="0.25">
      <c r="A5" s="13" t="s">
        <v>71</v>
      </c>
      <c r="B5" s="83">
        <v>350</v>
      </c>
      <c r="C5" s="384" t="s">
        <v>68</v>
      </c>
      <c r="D5" s="384"/>
      <c r="E5" s="384"/>
      <c r="F5" s="384"/>
      <c r="G5" s="385"/>
      <c r="H5" s="385"/>
      <c r="I5" s="385"/>
      <c r="J5" s="385"/>
      <c r="K5" s="386"/>
      <c r="L5" s="166"/>
      <c r="M5" s="452"/>
      <c r="N5" s="452"/>
      <c r="O5" s="452"/>
      <c r="P5" s="453"/>
    </row>
    <row r="6" spans="1:17" ht="15.75" x14ac:dyDescent="0.25">
      <c r="A6" s="13" t="s">
        <v>72</v>
      </c>
      <c r="B6" s="83">
        <v>0</v>
      </c>
      <c r="C6" s="384" t="s">
        <v>68</v>
      </c>
      <c r="D6" s="384"/>
      <c r="E6" s="384"/>
      <c r="F6" s="384"/>
      <c r="G6" s="385"/>
      <c r="H6" s="385"/>
      <c r="I6" s="385"/>
      <c r="J6" s="385"/>
      <c r="K6" s="386"/>
      <c r="L6" s="167"/>
      <c r="M6" s="452"/>
      <c r="N6" s="452"/>
      <c r="O6" s="452"/>
      <c r="P6" s="453"/>
    </row>
    <row r="7" spans="1:17" ht="16.5" customHeight="1" thickBot="1" x14ac:dyDescent="0.3">
      <c r="A7" s="129" t="s">
        <v>73</v>
      </c>
      <c r="B7" s="130"/>
      <c r="C7" s="418" t="s">
        <v>68</v>
      </c>
      <c r="D7" s="418"/>
      <c r="E7" s="418"/>
      <c r="F7" s="418"/>
      <c r="G7" s="433"/>
      <c r="H7" s="433"/>
      <c r="I7" s="433"/>
      <c r="J7" s="433"/>
      <c r="K7" s="434"/>
      <c r="L7" s="167"/>
      <c r="M7" s="452"/>
      <c r="N7" s="452"/>
      <c r="O7" s="452"/>
      <c r="P7" s="453"/>
    </row>
    <row r="8" spans="1:17" ht="15" customHeight="1" x14ac:dyDescent="0.25">
      <c r="A8" s="465" t="s">
        <v>83</v>
      </c>
      <c r="B8" s="466"/>
      <c r="C8" s="467"/>
      <c r="D8" s="468"/>
      <c r="E8" s="468"/>
      <c r="F8" s="468"/>
      <c r="G8" s="468"/>
      <c r="H8" s="468"/>
      <c r="I8" s="468"/>
      <c r="J8" s="468"/>
      <c r="K8" s="469"/>
      <c r="L8" s="168"/>
      <c r="M8" s="454" t="s">
        <v>357</v>
      </c>
      <c r="N8" s="452"/>
      <c r="O8" s="452"/>
      <c r="P8" s="453"/>
    </row>
    <row r="9" spans="1:17" ht="15.75" x14ac:dyDescent="0.25">
      <c r="A9" s="13" t="s">
        <v>332</v>
      </c>
      <c r="B9" s="41">
        <v>8</v>
      </c>
      <c r="C9" s="435" t="s">
        <v>356</v>
      </c>
      <c r="D9" s="436"/>
      <c r="E9" s="436"/>
      <c r="F9" s="436"/>
      <c r="G9" s="436"/>
      <c r="H9" s="436"/>
      <c r="I9" s="436"/>
      <c r="J9" s="436"/>
      <c r="K9" s="437"/>
      <c r="L9" s="168"/>
      <c r="M9" s="454"/>
      <c r="N9" s="452"/>
      <c r="O9" s="452"/>
      <c r="P9" s="453"/>
    </row>
    <row r="10" spans="1:17" ht="15.75" x14ac:dyDescent="0.25">
      <c r="A10" s="13" t="s">
        <v>74</v>
      </c>
      <c r="B10" s="41">
        <v>4</v>
      </c>
      <c r="C10" s="438"/>
      <c r="D10" s="439"/>
      <c r="E10" s="439"/>
      <c r="F10" s="439"/>
      <c r="G10" s="439"/>
      <c r="H10" s="439"/>
      <c r="I10" s="439"/>
      <c r="J10" s="439"/>
      <c r="K10" s="440"/>
      <c r="L10" s="168"/>
      <c r="M10" s="454"/>
      <c r="N10" s="452"/>
      <c r="O10" s="452"/>
      <c r="P10" s="453"/>
      <c r="Q10" s="19"/>
    </row>
    <row r="11" spans="1:17" ht="15.75" x14ac:dyDescent="0.25">
      <c r="A11" s="13" t="s">
        <v>75</v>
      </c>
      <c r="B11" s="41">
        <v>2</v>
      </c>
      <c r="C11" s="438"/>
      <c r="D11" s="439"/>
      <c r="E11" s="439"/>
      <c r="F11" s="439"/>
      <c r="G11" s="439"/>
      <c r="H11" s="439"/>
      <c r="I11" s="439"/>
      <c r="J11" s="439"/>
      <c r="K11" s="440"/>
      <c r="L11" s="168"/>
      <c r="M11" s="454"/>
      <c r="N11" s="452"/>
      <c r="O11" s="452"/>
      <c r="P11" s="453"/>
    </row>
    <row r="12" spans="1:17" ht="16.5" thickBot="1" x14ac:dyDescent="0.3">
      <c r="A12" s="129" t="s">
        <v>76</v>
      </c>
      <c r="B12" s="228"/>
      <c r="C12" s="441"/>
      <c r="D12" s="442"/>
      <c r="E12" s="442"/>
      <c r="F12" s="442"/>
      <c r="G12" s="442"/>
      <c r="H12" s="442"/>
      <c r="I12" s="442"/>
      <c r="J12" s="442"/>
      <c r="K12" s="443"/>
      <c r="L12" s="168"/>
      <c r="M12" s="454"/>
      <c r="N12" s="452"/>
      <c r="O12" s="452"/>
      <c r="P12" s="453"/>
    </row>
    <row r="13" spans="1:17" ht="16.899999999999999" customHeight="1" thickBot="1" x14ac:dyDescent="0.3">
      <c r="A13" s="458" t="s">
        <v>70</v>
      </c>
      <c r="B13" s="459"/>
      <c r="C13" s="459"/>
      <c r="D13" s="459"/>
      <c r="E13" s="459"/>
      <c r="F13" s="459"/>
      <c r="G13" s="459"/>
      <c r="H13" s="459"/>
      <c r="I13" s="459"/>
      <c r="J13" s="459"/>
      <c r="K13" s="460"/>
      <c r="L13" s="167"/>
      <c r="M13" s="455"/>
      <c r="N13" s="456"/>
      <c r="O13" s="456"/>
      <c r="P13" s="457"/>
    </row>
    <row r="14" spans="1:17" ht="49.15" customHeight="1" thickBot="1" x14ac:dyDescent="0.3">
      <c r="A14" s="396"/>
      <c r="B14" s="461"/>
      <c r="C14" s="115" t="s">
        <v>319</v>
      </c>
      <c r="D14" s="84" t="s">
        <v>292</v>
      </c>
      <c r="E14" s="115" t="s">
        <v>320</v>
      </c>
      <c r="F14" s="115" t="s">
        <v>321</v>
      </c>
      <c r="G14" s="119" t="s">
        <v>363</v>
      </c>
      <c r="H14" s="115" t="s">
        <v>293</v>
      </c>
      <c r="I14" s="164"/>
      <c r="J14" s="131"/>
      <c r="K14" s="131"/>
      <c r="L14" s="131"/>
      <c r="M14" s="116"/>
      <c r="N14" s="116"/>
      <c r="O14" s="116"/>
      <c r="P14" s="116"/>
    </row>
    <row r="15" spans="1:17" ht="14.45" customHeight="1" thickTop="1" x14ac:dyDescent="0.25">
      <c r="A15" s="462" t="s">
        <v>294</v>
      </c>
      <c r="B15" s="136" t="s">
        <v>326</v>
      </c>
      <c r="C15" s="85">
        <f>SUM(C16:C21)</f>
        <v>60</v>
      </c>
      <c r="D15" s="86">
        <f>SUM(D16:D21)</f>
        <v>32</v>
      </c>
      <c r="E15" s="86">
        <f>SUM(E16:E21)</f>
        <v>13.333333333333334</v>
      </c>
      <c r="F15" s="86">
        <f>SUM(F16:F21)</f>
        <v>105.33333333333333</v>
      </c>
      <c r="G15" s="86">
        <f>SUM(G16:G21)</f>
        <v>75.333333333333329</v>
      </c>
      <c r="H15" s="87">
        <f>G15*51.39</f>
        <v>3871.3799999999997</v>
      </c>
      <c r="I15" s="169"/>
      <c r="J15" s="444" t="s">
        <v>338</v>
      </c>
      <c r="K15" s="444"/>
      <c r="L15" s="445"/>
    </row>
    <row r="16" spans="1:17" x14ac:dyDescent="0.25">
      <c r="A16" s="463"/>
      <c r="B16" s="137" t="s">
        <v>203</v>
      </c>
      <c r="C16" s="236">
        <f>'6. MAQUETTE'!E36*1.5</f>
        <v>15</v>
      </c>
      <c r="D16" s="236">
        <f>'6. MAQUETTE'!G36</f>
        <v>8</v>
      </c>
      <c r="E16" s="236">
        <f>'6. MAQUETTE'!I5*2/3</f>
        <v>3.3333333333333335</v>
      </c>
      <c r="F16" s="236">
        <f t="shared" ref="F16:F19" si="0">C16+D16+E16</f>
        <v>26.333333333333332</v>
      </c>
      <c r="G16" s="237">
        <f>'6. MAQUETTE'!L36</f>
        <v>26.333333333333332</v>
      </c>
      <c r="H16" s="238">
        <f>G16*51.39</f>
        <v>1353.27</v>
      </c>
      <c r="I16" s="169"/>
      <c r="J16" s="446"/>
      <c r="K16" s="446"/>
      <c r="L16" s="447"/>
      <c r="N16" s="19"/>
      <c r="O16" s="19"/>
    </row>
    <row r="17" spans="1:16" x14ac:dyDescent="0.25">
      <c r="A17" s="463"/>
      <c r="B17" s="137" t="s">
        <v>204</v>
      </c>
      <c r="C17" s="236">
        <f>'6. MAQUETTE'!E72*1.5</f>
        <v>15</v>
      </c>
      <c r="D17" s="236">
        <f>'6. MAQUETTE'!G72</f>
        <v>8</v>
      </c>
      <c r="E17" s="236">
        <f>'6. MAQUETTE'!I72*2/3</f>
        <v>3.3333333333333335</v>
      </c>
      <c r="F17" s="236">
        <f t="shared" si="0"/>
        <v>26.333333333333332</v>
      </c>
      <c r="G17" s="237">
        <f>'6. MAQUETTE'!L72</f>
        <v>11.333333333333334</v>
      </c>
      <c r="H17" s="238">
        <f t="shared" ref="H17:H21" si="1">G17*51.39</f>
        <v>582.42000000000007</v>
      </c>
      <c r="I17" s="169"/>
      <c r="J17" s="446"/>
      <c r="K17" s="446"/>
      <c r="L17" s="447"/>
      <c r="N17" s="19"/>
      <c r="P17" s="19"/>
    </row>
    <row r="18" spans="1:16" ht="15.75" thickBot="1" x14ac:dyDescent="0.3">
      <c r="A18" s="463"/>
      <c r="B18" s="137" t="s">
        <v>205</v>
      </c>
      <c r="C18" s="236">
        <f>'6. MAQUETTE'!E108*1.5</f>
        <v>15</v>
      </c>
      <c r="D18" s="236">
        <f>'6. MAQUETTE'!G108</f>
        <v>8</v>
      </c>
      <c r="E18" s="236">
        <f>'6. MAQUETTE'!I108*2/3</f>
        <v>3.3333333333333335</v>
      </c>
      <c r="F18" s="236">
        <f t="shared" si="0"/>
        <v>26.333333333333332</v>
      </c>
      <c r="G18" s="237">
        <f>'6. MAQUETTE'!L108</f>
        <v>26.333333333333332</v>
      </c>
      <c r="H18" s="238">
        <f t="shared" si="1"/>
        <v>1353.27</v>
      </c>
      <c r="I18" s="169"/>
      <c r="J18" s="448"/>
      <c r="K18" s="448"/>
      <c r="L18" s="449"/>
      <c r="M18" s="165"/>
      <c r="P18" s="19"/>
    </row>
    <row r="19" spans="1:16" ht="15.75" thickTop="1" x14ac:dyDescent="0.25">
      <c r="A19" s="463"/>
      <c r="B19" s="137" t="s">
        <v>206</v>
      </c>
      <c r="C19" s="236">
        <f>'6. MAQUETTE'!E144*1.5</f>
        <v>15</v>
      </c>
      <c r="D19" s="236">
        <f>'6. MAQUETTE'!G144</f>
        <v>8</v>
      </c>
      <c r="E19" s="236">
        <f>'6. MAQUETTE'!I144*2/3</f>
        <v>3.3333333333333335</v>
      </c>
      <c r="F19" s="236">
        <f t="shared" si="0"/>
        <v>26.333333333333332</v>
      </c>
      <c r="G19" s="237">
        <f>'6. MAQUETTE'!L144</f>
        <v>11.333333333333334</v>
      </c>
      <c r="H19" s="238">
        <f t="shared" si="1"/>
        <v>582.42000000000007</v>
      </c>
      <c r="I19" s="120"/>
      <c r="J19" s="120"/>
      <c r="K19" s="120"/>
      <c r="L19" s="120"/>
    </row>
    <row r="20" spans="1:16" x14ac:dyDescent="0.25">
      <c r="A20" s="463"/>
      <c r="B20" s="137" t="s">
        <v>295</v>
      </c>
      <c r="C20" s="89"/>
      <c r="D20" s="89"/>
      <c r="E20" s="89"/>
      <c r="F20" s="89"/>
      <c r="G20" s="117"/>
      <c r="H20" s="88">
        <f t="shared" si="1"/>
        <v>0</v>
      </c>
      <c r="I20" s="120"/>
      <c r="J20" s="120"/>
      <c r="K20" s="120"/>
      <c r="L20" s="120"/>
    </row>
    <row r="21" spans="1:16" ht="15.75" thickBot="1" x14ac:dyDescent="0.3">
      <c r="A21" s="464"/>
      <c r="B21" s="138" t="s">
        <v>296</v>
      </c>
      <c r="C21" s="90"/>
      <c r="D21" s="90"/>
      <c r="E21" s="90"/>
      <c r="F21" s="90"/>
      <c r="G21" s="118"/>
      <c r="H21" s="91">
        <f t="shared" si="1"/>
        <v>0</v>
      </c>
      <c r="I21" s="120"/>
      <c r="J21" s="120"/>
      <c r="K21" s="120"/>
      <c r="L21" s="120"/>
      <c r="P21" s="19"/>
    </row>
    <row r="22" spans="1:16" ht="15" customHeight="1" x14ac:dyDescent="0.25">
      <c r="A22" s="398" t="s">
        <v>330</v>
      </c>
      <c r="B22" s="139" t="s">
        <v>297</v>
      </c>
      <c r="C22" s="143"/>
      <c r="D22" s="143"/>
      <c r="E22" s="143"/>
      <c r="F22" s="92">
        <v>573</v>
      </c>
      <c r="G22" s="143"/>
      <c r="H22" s="143"/>
      <c r="I22" s="120"/>
      <c r="J22" s="120"/>
      <c r="K22" s="120"/>
      <c r="L22" s="120"/>
    </row>
    <row r="23" spans="1:16" ht="15.75" thickBot="1" x14ac:dyDescent="0.3">
      <c r="A23" s="398"/>
      <c r="B23" s="140" t="s">
        <v>298</v>
      </c>
      <c r="C23" s="143"/>
      <c r="D23" s="143"/>
      <c r="E23" s="143"/>
      <c r="F23" s="93">
        <v>1467</v>
      </c>
      <c r="G23" s="143"/>
      <c r="H23" s="143"/>
      <c r="I23" s="120"/>
      <c r="J23" s="170"/>
      <c r="K23" s="170"/>
      <c r="L23" s="170"/>
      <c r="M23" s="171"/>
    </row>
    <row r="24" spans="1:16" ht="43.15" customHeight="1" thickTop="1" thickBot="1" x14ac:dyDescent="0.3">
      <c r="A24" s="399"/>
      <c r="B24" s="141" t="s">
        <v>299</v>
      </c>
      <c r="C24" s="143"/>
      <c r="D24" s="143"/>
      <c r="E24" s="143"/>
      <c r="F24" s="143"/>
      <c r="G24" s="143"/>
      <c r="H24" s="239">
        <f>IF(F15&gt;F22,F23,(F15/F22)*F23)</f>
        <v>269.67539267015707</v>
      </c>
      <c r="J24" s="415" t="s">
        <v>333</v>
      </c>
      <c r="K24" s="416"/>
      <c r="L24" s="416"/>
      <c r="M24" s="417"/>
    </row>
    <row r="25" spans="1:16" ht="15" customHeight="1" x14ac:dyDescent="0.25">
      <c r="A25" s="397" t="s">
        <v>78</v>
      </c>
      <c r="B25" s="121" t="s">
        <v>79</v>
      </c>
      <c r="C25" s="127"/>
      <c r="D25" s="127"/>
      <c r="E25" s="127"/>
      <c r="F25" s="127"/>
      <c r="G25" s="127"/>
      <c r="H25" s="88"/>
      <c r="I25" s="128"/>
      <c r="J25" s="128"/>
      <c r="K25" s="128"/>
      <c r="L25" s="128"/>
    </row>
    <row r="26" spans="1:16" ht="15" customHeight="1" x14ac:dyDescent="0.25">
      <c r="A26" s="398"/>
      <c r="B26" s="121" t="s">
        <v>80</v>
      </c>
      <c r="C26" s="127"/>
      <c r="D26" s="127"/>
      <c r="E26" s="127"/>
      <c r="F26" s="127"/>
      <c r="G26" s="127"/>
      <c r="H26" s="88"/>
      <c r="I26" s="128"/>
      <c r="J26" s="128"/>
      <c r="K26" s="128"/>
      <c r="L26" s="128"/>
    </row>
    <row r="27" spans="1:16" ht="15" customHeight="1" x14ac:dyDescent="0.25">
      <c r="A27" s="398"/>
      <c r="B27" s="122" t="s">
        <v>81</v>
      </c>
      <c r="C27" s="127"/>
      <c r="D27" s="127"/>
      <c r="E27" s="127"/>
      <c r="F27" s="127"/>
      <c r="G27" s="127"/>
      <c r="H27" s="88"/>
      <c r="I27" s="128"/>
      <c r="J27" s="128"/>
      <c r="K27" s="128"/>
      <c r="L27" s="128"/>
    </row>
    <row r="28" spans="1:16" ht="15" customHeight="1" x14ac:dyDescent="0.25">
      <c r="A28" s="398"/>
      <c r="B28" s="122" t="s">
        <v>82</v>
      </c>
      <c r="C28" s="127"/>
      <c r="D28" s="127"/>
      <c r="E28" s="127"/>
      <c r="F28" s="127"/>
      <c r="G28" s="127"/>
      <c r="H28" s="88">
        <v>150</v>
      </c>
      <c r="I28" s="128"/>
      <c r="J28" s="128"/>
      <c r="K28" s="128"/>
      <c r="L28" s="128"/>
    </row>
    <row r="29" spans="1:16" ht="15.75" thickBot="1" x14ac:dyDescent="0.3">
      <c r="A29" s="399"/>
      <c r="B29" s="123" t="s">
        <v>328</v>
      </c>
      <c r="C29" s="124"/>
      <c r="D29" s="125"/>
      <c r="E29" s="125"/>
      <c r="F29" s="125"/>
      <c r="G29" s="125"/>
      <c r="H29" s="126">
        <f>SUM(H25:H28)</f>
        <v>150</v>
      </c>
    </row>
    <row r="30" spans="1:16" ht="15.75" thickBot="1" x14ac:dyDescent="0.3"/>
    <row r="31" spans="1:16" ht="31.9" customHeight="1" thickTop="1" thickBot="1" x14ac:dyDescent="0.3">
      <c r="A31" s="400" t="s">
        <v>300</v>
      </c>
      <c r="B31" s="401"/>
      <c r="C31" s="402">
        <f>(H15+H29)/(B4-H24)</f>
        <v>8.3722131630005876</v>
      </c>
      <c r="D31" s="403"/>
      <c r="E31" s="403"/>
      <c r="F31" s="404"/>
      <c r="G31" s="94"/>
      <c r="J31" s="415" t="s">
        <v>340</v>
      </c>
      <c r="K31" s="416"/>
      <c r="L31" s="416"/>
      <c r="M31" s="417"/>
    </row>
    <row r="32" spans="1:16" ht="31.9" customHeight="1" thickTop="1" thickBot="1" x14ac:dyDescent="0.3">
      <c r="A32" s="405" t="s">
        <v>301</v>
      </c>
      <c r="B32" s="406"/>
      <c r="C32" s="407">
        <f>IF(C31/15&lt;0,"--",IF(C31/15&lt;=1,1,C31/15))</f>
        <v>1</v>
      </c>
      <c r="D32" s="408"/>
      <c r="E32" s="408"/>
      <c r="F32" s="409"/>
      <c r="G32" s="94"/>
    </row>
    <row r="33" spans="1:13" ht="15" customHeight="1" thickBot="1" x14ac:dyDescent="0.3">
      <c r="A33" s="95"/>
      <c r="B33" s="95"/>
      <c r="C33" s="96"/>
      <c r="D33" s="96"/>
      <c r="E33" s="96"/>
      <c r="F33" s="96"/>
      <c r="G33" s="94"/>
      <c r="H33" s="19"/>
    </row>
    <row r="34" spans="1:13" ht="16.149999999999999" customHeight="1" thickTop="1" thickBot="1" x14ac:dyDescent="0.3">
      <c r="C34" s="410" t="s">
        <v>337</v>
      </c>
      <c r="E34" s="96"/>
      <c r="F34" s="412" t="s">
        <v>336</v>
      </c>
      <c r="G34" s="413"/>
      <c r="H34" s="414"/>
      <c r="K34" s="379" t="s">
        <v>359</v>
      </c>
      <c r="L34" s="380"/>
      <c r="M34" s="381"/>
    </row>
    <row r="35" spans="1:13" ht="46.15" customHeight="1" thickBot="1" x14ac:dyDescent="0.3">
      <c r="C35" s="411"/>
      <c r="E35" s="96"/>
      <c r="F35" s="97" t="s">
        <v>302</v>
      </c>
      <c r="G35" s="98" t="s">
        <v>303</v>
      </c>
      <c r="H35" s="99" t="s">
        <v>304</v>
      </c>
    </row>
    <row r="36" spans="1:13" ht="15.75" x14ac:dyDescent="0.25">
      <c r="A36" s="389" t="s">
        <v>77</v>
      </c>
      <c r="B36" s="159" t="s">
        <v>305</v>
      </c>
      <c r="C36" s="160">
        <f>H15*F43</f>
        <v>3871.3799999999997</v>
      </c>
      <c r="D36" s="102"/>
      <c r="E36" s="103" t="s">
        <v>325</v>
      </c>
      <c r="F36" s="235">
        <f>B9</f>
        <v>8</v>
      </c>
      <c r="G36" s="104">
        <f>B4</f>
        <v>750</v>
      </c>
      <c r="H36" s="105">
        <f>F36*G36</f>
        <v>6000</v>
      </c>
    </row>
    <row r="37" spans="1:13" ht="15.75" x14ac:dyDescent="0.25">
      <c r="A37" s="390"/>
      <c r="B37" s="100" t="s">
        <v>306</v>
      </c>
      <c r="C37" s="101">
        <f>F40*H24</f>
        <v>3775.4554973821987</v>
      </c>
      <c r="D37" s="94"/>
      <c r="E37" s="106" t="s">
        <v>322</v>
      </c>
      <c r="F37" s="235">
        <f>B10</f>
        <v>4</v>
      </c>
      <c r="G37" s="107">
        <f>B5</f>
        <v>350</v>
      </c>
      <c r="H37" s="14">
        <f t="shared" ref="H37:H39" si="2">F37*G37</f>
        <v>1400</v>
      </c>
    </row>
    <row r="38" spans="1:13" ht="16.5" thickBot="1" x14ac:dyDescent="0.3">
      <c r="A38" s="390"/>
      <c r="B38" s="148" t="s">
        <v>327</v>
      </c>
      <c r="C38" s="149">
        <f>H29</f>
        <v>150</v>
      </c>
      <c r="D38" s="94"/>
      <c r="E38" s="106" t="s">
        <v>323</v>
      </c>
      <c r="F38" s="235">
        <f>B11</f>
        <v>2</v>
      </c>
      <c r="G38" s="107">
        <f t="shared" ref="G38:G39" si="3">B6</f>
        <v>0</v>
      </c>
      <c r="H38" s="14">
        <f t="shared" si="2"/>
        <v>0</v>
      </c>
    </row>
    <row r="39" spans="1:13" ht="16.5" thickBot="1" x14ac:dyDescent="0.3">
      <c r="A39" s="391"/>
      <c r="B39" s="162" t="s">
        <v>307</v>
      </c>
      <c r="C39" s="163">
        <f>C36+C37+C38</f>
        <v>7796.8354973821988</v>
      </c>
      <c r="D39" s="94"/>
      <c r="E39" s="106" t="s">
        <v>324</v>
      </c>
      <c r="F39" s="235">
        <f>B12</f>
        <v>0</v>
      </c>
      <c r="G39" s="107">
        <f t="shared" si="3"/>
        <v>0</v>
      </c>
      <c r="H39" s="14">
        <f t="shared" si="2"/>
        <v>0</v>
      </c>
    </row>
    <row r="40" spans="1:13" ht="16.5" thickBot="1" x14ac:dyDescent="0.3">
      <c r="A40" s="392"/>
      <c r="B40" s="150" t="s">
        <v>308</v>
      </c>
      <c r="C40" s="151">
        <f>IFERROR(C39/F40,"0 €")</f>
        <v>556.91682124158558</v>
      </c>
      <c r="D40" s="94"/>
      <c r="E40" s="108" t="s">
        <v>210</v>
      </c>
      <c r="F40" s="109">
        <f>SUM(F36:F39)</f>
        <v>14</v>
      </c>
      <c r="G40" s="110"/>
      <c r="H40" s="111">
        <f>SUM(H36:H39)</f>
        <v>7400</v>
      </c>
    </row>
    <row r="41" spans="1:13" ht="16.5" thickBot="1" x14ac:dyDescent="0.3">
      <c r="A41" s="387" t="s">
        <v>304</v>
      </c>
      <c r="B41" s="152" t="s">
        <v>309</v>
      </c>
      <c r="C41" s="153">
        <f>H36+H37+H38+H39</f>
        <v>7400</v>
      </c>
      <c r="D41" s="94"/>
      <c r="E41" s="395" t="s">
        <v>310</v>
      </c>
      <c r="F41" s="396"/>
      <c r="G41" s="396"/>
      <c r="H41" s="112">
        <f>IFERROR(H40/F40,0)</f>
        <v>528.57142857142856</v>
      </c>
    </row>
    <row r="42" spans="1:13" ht="16.5" thickBot="1" x14ac:dyDescent="0.3">
      <c r="A42" s="388"/>
      <c r="B42" s="154" t="s">
        <v>310</v>
      </c>
      <c r="C42" s="155">
        <f>IFERROR(C41/F40,"0 €")</f>
        <v>528.57142857142856</v>
      </c>
      <c r="D42" s="94"/>
    </row>
    <row r="43" spans="1:13" ht="16.5" thickBot="1" x14ac:dyDescent="0.3">
      <c r="A43" s="393" t="s">
        <v>311</v>
      </c>
      <c r="B43" s="157" t="s">
        <v>312</v>
      </c>
      <c r="C43" s="158">
        <f>C41-C39</f>
        <v>-396.83549738219881</v>
      </c>
      <c r="E43" s="132" t="s">
        <v>334</v>
      </c>
      <c r="F43" s="145">
        <f>IF(F40/15&lt;=0,"0",IF(F40/15&lt;=1,1,IF(F40/15&lt;=2,2,IF(F40/15&lt;=3,3,IF(F40/15&lt;=4,4,IF(F40/15&lt;=5,5,IF(F40/15&lt;=6,6,IF(F40/15&lt;=7,7,IF(F40/15&lt;=8,8,F40/15)))))))))</f>
        <v>1</v>
      </c>
    </row>
    <row r="44" spans="1:13" ht="16.5" thickBot="1" x14ac:dyDescent="0.3">
      <c r="A44" s="394"/>
      <c r="B44" s="161" t="s">
        <v>313</v>
      </c>
      <c r="C44" s="156">
        <f>C42-C40</f>
        <v>-28.345392670157025</v>
      </c>
      <c r="E44" s="146" t="s">
        <v>335</v>
      </c>
    </row>
    <row r="45" spans="1:13" x14ac:dyDescent="0.25">
      <c r="A45" s="81"/>
      <c r="E45" s="147" t="s">
        <v>364</v>
      </c>
    </row>
    <row r="46" spans="1:13" x14ac:dyDescent="0.25">
      <c r="B46" s="144"/>
      <c r="C46" s="144" t="str">
        <f>IF(C43=0,"autofinancé",IF(C43&lt;0,"déficitaire","excédentaire"))</f>
        <v>déficitaire</v>
      </c>
      <c r="E46" s="113"/>
    </row>
    <row r="47" spans="1:13" x14ac:dyDescent="0.25">
      <c r="E47" s="113"/>
    </row>
    <row r="48" spans="1:13" x14ac:dyDescent="0.25">
      <c r="A48" s="229"/>
      <c r="B48" s="229"/>
      <c r="C48" s="229"/>
      <c r="D48" s="229"/>
      <c r="E48" s="229"/>
      <c r="F48" s="229"/>
      <c r="G48" s="229"/>
      <c r="H48" s="229"/>
    </row>
    <row r="49" spans="1:8" x14ac:dyDescent="0.25">
      <c r="A49" s="230" t="s">
        <v>352</v>
      </c>
      <c r="B49" s="231"/>
      <c r="C49" s="232">
        <f>'2.DESCRIPTION FORMATION'!C70</f>
        <v>0</v>
      </c>
      <c r="D49" s="229"/>
      <c r="E49" s="229"/>
      <c r="F49" s="229"/>
      <c r="G49" s="229"/>
      <c r="H49" s="229"/>
    </row>
    <row r="50" spans="1:8" x14ac:dyDescent="0.25">
      <c r="A50" s="229"/>
      <c r="B50" s="229"/>
      <c r="C50" s="229"/>
      <c r="D50" s="229"/>
      <c r="E50" s="229"/>
      <c r="F50" s="229"/>
      <c r="G50" s="229"/>
      <c r="H50" s="229"/>
    </row>
    <row r="51" spans="1:8" ht="15.75" thickBot="1" x14ac:dyDescent="0.3">
      <c r="A51" s="229"/>
      <c r="B51" s="229"/>
      <c r="C51" s="229"/>
      <c r="D51" s="229"/>
      <c r="E51" s="229"/>
      <c r="F51" s="229"/>
      <c r="G51" s="229"/>
      <c r="H51" s="229"/>
    </row>
    <row r="52" spans="1:8" ht="57.75" customHeight="1" thickBot="1" x14ac:dyDescent="0.3">
      <c r="A52" s="382" t="s">
        <v>225</v>
      </c>
      <c r="B52" s="383"/>
      <c r="C52" s="57"/>
    </row>
  </sheetData>
  <sheetProtection algorithmName="SHA-512" hashValue="SwvwiQmLG8PHKRTtC6nZ1z3QW+OC2qYDqao2g7hZrEII/M100Hdkh0aEA8IzTUNDN7Gj7q3likOmUmp4L/+tlQ==" saltValue="yeqT6hFv6PL1PJvpXSdD6w==" spinCount="100000" sheet="1" objects="1" scenarios="1"/>
  <mergeCells count="38">
    <mergeCell ref="A15:A21"/>
    <mergeCell ref="A22:A24"/>
    <mergeCell ref="A8:B8"/>
    <mergeCell ref="C8:K8"/>
    <mergeCell ref="C5:F5"/>
    <mergeCell ref="G5:K5"/>
    <mergeCell ref="J31:M31"/>
    <mergeCell ref="C7:F7"/>
    <mergeCell ref="A1:K1"/>
    <mergeCell ref="C3:K3"/>
    <mergeCell ref="C4:F4"/>
    <mergeCell ref="G4:K4"/>
    <mergeCell ref="A2:B2"/>
    <mergeCell ref="C2:K2"/>
    <mergeCell ref="G7:K7"/>
    <mergeCell ref="J24:M24"/>
    <mergeCell ref="C9:K12"/>
    <mergeCell ref="J15:L18"/>
    <mergeCell ref="M3:P7"/>
    <mergeCell ref="M8:P13"/>
    <mergeCell ref="A13:K13"/>
    <mergeCell ref="A14:B14"/>
    <mergeCell ref="M1:P1"/>
    <mergeCell ref="K34:M34"/>
    <mergeCell ref="A52:B52"/>
    <mergeCell ref="C6:F6"/>
    <mergeCell ref="G6:K6"/>
    <mergeCell ref="A41:A42"/>
    <mergeCell ref="A36:A40"/>
    <mergeCell ref="A43:A44"/>
    <mergeCell ref="E41:G41"/>
    <mergeCell ref="A25:A29"/>
    <mergeCell ref="A31:B31"/>
    <mergeCell ref="C31:F31"/>
    <mergeCell ref="A32:B32"/>
    <mergeCell ref="C32:F32"/>
    <mergeCell ref="C34:C35"/>
    <mergeCell ref="F34:H34"/>
  </mergeCells>
  <conditionalFormatting sqref="C31:F31">
    <cfRule type="cellIs" dxfId="14" priority="2" operator="lessThan">
      <formula>0</formula>
    </cfRule>
    <cfRule type="cellIs" dxfId="13" priority="6" operator="lessThan">
      <formula>15</formula>
    </cfRule>
    <cfRule type="cellIs" dxfId="12" priority="7" operator="greaterThan">
      <formula>15</formula>
    </cfRule>
  </conditionalFormatting>
  <conditionalFormatting sqref="D36 C46">
    <cfRule type="containsText" dxfId="11" priority="3" operator="containsText" text="déf">
      <formula>NOT(ISERROR(SEARCH("déf",C36)))</formula>
    </cfRule>
    <cfRule type="containsText" dxfId="10" priority="4" operator="containsText" text="jack">
      <formula>NOT(ISERROR(SEARCH("jack",C36)))</formula>
    </cfRule>
    <cfRule type="containsText" dxfId="9" priority="5" operator="containsText" text="autofi">
      <formula>NOT(ISERROR(SEARCH("autofi",C36)))</formula>
    </cfRule>
  </conditionalFormatting>
  <conditionalFormatting sqref="C46">
    <cfRule type="containsText" dxfId="8" priority="1" operator="containsText" text="excédentaire">
      <formula>NOT(ISERROR(SEARCH("excédentaire",C46)))</formula>
    </cfRule>
  </conditionalFormatting>
  <dataValidations disablePrompts="1" count="1">
    <dataValidation type="list" allowBlank="1" showInputMessage="1" showErrorMessage="1" sqref="C52">
      <formula1>"Favorable, Défavorable, Favorable avec réserve"</formula1>
    </dataValidation>
  </dataValidations>
  <pageMargins left="0.7" right="0.7" top="0.75" bottom="0.75" header="0.3" footer="0.3"/>
  <pageSetup paperSize="9" scale="48" orientation="landscape" r:id="rId1"/>
  <headerFooter>
    <oddHeader>&amp;L&amp;G</oddHeader>
  </headerFooter>
  <drawing r:id="rId2"/>
  <legacyDrawing r:id="rId3"/>
  <legacyDrawingHF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T10"/>
  <sheetViews>
    <sheetView zoomScale="90" zoomScaleNormal="90" workbookViewId="0">
      <selection activeCell="F15" sqref="F15"/>
    </sheetView>
  </sheetViews>
  <sheetFormatPr baseColWidth="10" defaultRowHeight="15" x14ac:dyDescent="0.25"/>
  <cols>
    <col min="1" max="1" width="62.7109375" customWidth="1"/>
    <col min="2" max="2" width="20.5703125" customWidth="1"/>
    <col min="3" max="3" width="16.85546875" customWidth="1"/>
    <col min="6" max="6" width="13" customWidth="1"/>
  </cols>
  <sheetData>
    <row r="1" spans="1:20" ht="18.75" x14ac:dyDescent="0.3">
      <c r="A1" s="472" t="s">
        <v>361</v>
      </c>
      <c r="B1" s="472"/>
      <c r="C1" s="472"/>
      <c r="D1" s="472"/>
      <c r="E1" s="472"/>
      <c r="F1" s="472"/>
      <c r="G1" s="472"/>
      <c r="H1" s="472"/>
      <c r="I1" s="472"/>
      <c r="J1" s="472"/>
      <c r="K1" s="472"/>
      <c r="L1" s="30"/>
      <c r="M1" s="30"/>
      <c r="N1" s="30"/>
      <c r="O1" s="30"/>
      <c r="P1" s="30"/>
      <c r="Q1" s="30"/>
      <c r="R1" s="30"/>
      <c r="S1" s="30"/>
      <c r="T1" s="30"/>
    </row>
    <row r="2" spans="1:20" s="30" customFormat="1" ht="30" customHeight="1" x14ac:dyDescent="0.25">
      <c r="A2" s="470" t="s">
        <v>227</v>
      </c>
      <c r="B2" s="470"/>
      <c r="C2" s="470"/>
      <c r="D2" s="470"/>
      <c r="E2" s="470"/>
      <c r="F2" s="470"/>
      <c r="G2" s="470"/>
      <c r="H2" s="470"/>
      <c r="I2" s="470"/>
      <c r="J2" s="470"/>
      <c r="K2" s="470"/>
    </row>
    <row r="3" spans="1:20" ht="15.75" x14ac:dyDescent="0.25">
      <c r="A3" s="77" t="s">
        <v>176</v>
      </c>
      <c r="B3" s="17"/>
      <c r="C3" s="473" t="s">
        <v>168</v>
      </c>
      <c r="D3" s="473"/>
      <c r="E3" s="473" t="s">
        <v>177</v>
      </c>
      <c r="F3" s="473"/>
      <c r="G3" s="473"/>
      <c r="H3" s="473"/>
      <c r="I3" s="473"/>
      <c r="J3" s="473"/>
      <c r="K3" s="473"/>
      <c r="L3" s="30"/>
      <c r="M3" s="30"/>
      <c r="N3" s="30"/>
      <c r="O3" s="30"/>
      <c r="P3" s="30"/>
      <c r="Q3" s="30"/>
      <c r="R3" s="30"/>
      <c r="S3" s="30"/>
      <c r="T3" s="30"/>
    </row>
    <row r="4" spans="1:20" ht="15.75" x14ac:dyDescent="0.25">
      <c r="A4" s="77" t="s">
        <v>178</v>
      </c>
      <c r="B4" s="17"/>
      <c r="C4" s="473" t="s">
        <v>168</v>
      </c>
      <c r="D4" s="473"/>
      <c r="E4" s="473" t="s">
        <v>177</v>
      </c>
      <c r="F4" s="473"/>
      <c r="G4" s="473"/>
      <c r="H4" s="473"/>
      <c r="I4" s="473"/>
      <c r="J4" s="473"/>
      <c r="K4" s="473"/>
      <c r="L4" s="30"/>
      <c r="M4" s="30"/>
      <c r="N4" s="30"/>
      <c r="O4" s="30"/>
      <c r="P4" s="30"/>
      <c r="Q4" s="30"/>
      <c r="R4" s="30"/>
      <c r="S4" s="30"/>
      <c r="T4" s="30"/>
    </row>
    <row r="5" spans="1:20" ht="27.75" customHeight="1" x14ac:dyDescent="0.25">
      <c r="A5" s="77" t="s">
        <v>261</v>
      </c>
      <c r="B5" s="31"/>
      <c r="C5" s="473" t="s">
        <v>168</v>
      </c>
      <c r="D5" s="473"/>
      <c r="E5" s="475" t="s">
        <v>257</v>
      </c>
      <c r="F5" s="476"/>
      <c r="G5" s="476"/>
      <c r="H5" s="476"/>
      <c r="I5" s="476"/>
      <c r="J5" s="476"/>
      <c r="K5" s="477"/>
      <c r="L5" s="30"/>
      <c r="M5" s="30"/>
      <c r="N5" s="30"/>
      <c r="O5" s="30"/>
      <c r="P5" s="30"/>
      <c r="Q5" s="30"/>
      <c r="R5" s="30"/>
      <c r="S5" s="30"/>
      <c r="T5" s="30"/>
    </row>
    <row r="6" spans="1:20" ht="39.75" customHeight="1" x14ac:dyDescent="0.25">
      <c r="A6" s="78" t="s">
        <v>226</v>
      </c>
      <c r="B6" s="58"/>
      <c r="C6" s="474" t="s">
        <v>168</v>
      </c>
      <c r="D6" s="474"/>
      <c r="E6" s="475" t="s">
        <v>257</v>
      </c>
      <c r="F6" s="476"/>
      <c r="G6" s="476"/>
      <c r="H6" s="476"/>
      <c r="I6" s="476"/>
      <c r="J6" s="476"/>
      <c r="K6" s="477"/>
      <c r="L6" s="30"/>
      <c r="M6" s="30"/>
      <c r="N6" s="30"/>
      <c r="O6" s="30"/>
      <c r="P6" s="30"/>
      <c r="Q6" s="30"/>
      <c r="R6" s="30"/>
      <c r="S6" s="30"/>
      <c r="T6" s="30"/>
    </row>
    <row r="7" spans="1:20" ht="15.75" x14ac:dyDescent="0.25">
      <c r="A7" s="471" t="s">
        <v>180</v>
      </c>
      <c r="B7" s="471"/>
      <c r="C7" s="471"/>
      <c r="D7" s="471"/>
      <c r="E7" s="471"/>
      <c r="F7" s="471"/>
      <c r="G7" s="471"/>
      <c r="H7" s="471"/>
      <c r="I7" s="471"/>
      <c r="J7" s="471"/>
      <c r="K7" s="471"/>
    </row>
    <row r="8" spans="1:20" ht="30.75" customHeight="1" x14ac:dyDescent="0.25">
      <c r="A8" s="77" t="s">
        <v>9</v>
      </c>
      <c r="B8" s="31"/>
      <c r="C8" s="474" t="s">
        <v>168</v>
      </c>
      <c r="D8" s="474"/>
      <c r="E8" s="475" t="s">
        <v>257</v>
      </c>
      <c r="F8" s="476"/>
      <c r="G8" s="476"/>
      <c r="H8" s="476"/>
      <c r="I8" s="476"/>
      <c r="J8" s="476"/>
      <c r="K8" s="477"/>
    </row>
    <row r="9" spans="1:20" ht="34.5" customHeight="1" x14ac:dyDescent="0.25">
      <c r="A9" s="77" t="s">
        <v>256</v>
      </c>
      <c r="B9" s="31"/>
      <c r="C9" s="474" t="s">
        <v>168</v>
      </c>
      <c r="D9" s="474"/>
      <c r="E9" s="475" t="s">
        <v>257</v>
      </c>
      <c r="F9" s="476"/>
      <c r="G9" s="476"/>
      <c r="H9" s="476"/>
      <c r="I9" s="476"/>
      <c r="J9" s="476"/>
      <c r="K9" s="477"/>
    </row>
    <row r="10" spans="1:20" ht="17.25" customHeight="1" x14ac:dyDescent="0.25">
      <c r="A10" s="2" t="s">
        <v>228</v>
      </c>
    </row>
  </sheetData>
  <mergeCells count="15">
    <mergeCell ref="C8:D8"/>
    <mergeCell ref="C9:D9"/>
    <mergeCell ref="E8:K8"/>
    <mergeCell ref="E9:K9"/>
    <mergeCell ref="E5:K5"/>
    <mergeCell ref="E6:K6"/>
    <mergeCell ref="C5:D5"/>
    <mergeCell ref="A2:K2"/>
    <mergeCell ref="A7:K7"/>
    <mergeCell ref="A1:K1"/>
    <mergeCell ref="E3:K3"/>
    <mergeCell ref="E4:K4"/>
    <mergeCell ref="C3:D3"/>
    <mergeCell ref="C4:D4"/>
    <mergeCell ref="C6:D6"/>
  </mergeCells>
  <conditionalFormatting sqref="B4:C6 B8:B9">
    <cfRule type="expression" dxfId="7" priority="11" stopIfTrue="1">
      <formula>#REF!&lt;&gt;"Favorable"</formula>
    </cfRule>
  </conditionalFormatting>
  <conditionalFormatting sqref="E3 C3:C6">
    <cfRule type="expression" dxfId="6" priority="10">
      <formula>($B$20="Non")</formula>
    </cfRule>
  </conditionalFormatting>
  <conditionalFormatting sqref="C4:C6">
    <cfRule type="expression" dxfId="5" priority="9">
      <formula>($B$21="Non")</formula>
    </cfRule>
  </conditionalFormatting>
  <conditionalFormatting sqref="E4:E6">
    <cfRule type="expression" dxfId="4" priority="6">
      <formula>($B$20="Non")</formula>
    </cfRule>
  </conditionalFormatting>
  <conditionalFormatting sqref="E8:E9">
    <cfRule type="expression" dxfId="3" priority="1">
      <formula>($B$20="Non")</formula>
    </cfRule>
  </conditionalFormatting>
  <conditionalFormatting sqref="C8:C9">
    <cfRule type="expression" dxfId="2" priority="5" stopIfTrue="1">
      <formula>#REF!&lt;&gt;"Favorable"</formula>
    </cfRule>
  </conditionalFormatting>
  <conditionalFormatting sqref="C8:C9">
    <cfRule type="expression" dxfId="1" priority="4">
      <formula>($B$20="Non")</formula>
    </cfRule>
  </conditionalFormatting>
  <conditionalFormatting sqref="C8:C9">
    <cfRule type="expression" dxfId="0" priority="3">
      <formula>($B$21="Non")</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14:formula1>
            <xm:f>Données!$B$4:$B$6</xm:f>
          </x14:formula1>
          <xm:sqref>B5:B6 B9</xm:sqref>
        </x14:dataValidation>
        <x14:dataValidation type="list" allowBlank="1" showInputMessage="1" showErrorMessage="1">
          <x14:formula1>
            <xm:f>Données!$B$2:$B$3</xm:f>
          </x14:formula1>
          <xm:sqref>B3:B4</xm:sqref>
        </x14:dataValidation>
        <x14:dataValidation type="list" allowBlank="1" showInputMessage="1" showErrorMessage="1">
          <x14:formula1>
            <xm:f>Données!$B$5:$B$7</xm:f>
          </x14:formula1>
          <xm:sqref>B8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11</vt:i4>
      </vt:variant>
      <vt:variant>
        <vt:lpstr>Plages nommées</vt:lpstr>
      </vt:variant>
      <vt:variant>
        <vt:i4>3</vt:i4>
      </vt:variant>
    </vt:vector>
  </HeadingPairs>
  <TitlesOfParts>
    <vt:vector size="14" baseType="lpstr">
      <vt:lpstr>NOTICE</vt:lpstr>
      <vt:lpstr>1. NOTE PRESENTATION</vt:lpstr>
      <vt:lpstr>2.DESCRIPTION FORMATION</vt:lpstr>
      <vt:lpstr>3. ETUDE MARCHE PRIX</vt:lpstr>
      <vt:lpstr>4. EQUIPE PEDAGOGIQUE</vt:lpstr>
      <vt:lpstr>5. SELECTION</vt:lpstr>
      <vt:lpstr>6. MAQUETTE</vt:lpstr>
      <vt:lpstr>7. SOUTENABILITE FIN</vt:lpstr>
      <vt:lpstr>8. Suivi du processus</vt:lpstr>
      <vt:lpstr>9. SOUTENABILITE RH</vt:lpstr>
      <vt:lpstr>Données</vt:lpstr>
      <vt:lpstr>'1. NOTE PRESENTATION'!Zone_d_impression</vt:lpstr>
      <vt:lpstr>'4. EQUIPE PEDAGOGIQUE'!Zone_d_impression</vt:lpstr>
      <vt:lpstr>NOTICE!Zone_d_impression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2022-03-16T12:15:53Z</dcterms:modified>
</cp:coreProperties>
</file>