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SOCIOLOGIE/"/>
    </mc:Choice>
  </mc:AlternateContent>
  <xr:revisionPtr revIDLastSave="19" documentId="8_{B429BEA6-6CBF-4846-82E8-128CC03BFD9D}" xr6:coauthVersionLast="47" xr6:coauthVersionMax="47" xr10:uidLastSave="{6A1C4737-C964-431F-9B0F-9E87F1B20E2D}"/>
  <bookViews>
    <workbookView xWindow="-120" yWindow="-120" windowWidth="29040" windowHeight="15840" firstSheet="5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<sst xmlns="http://schemas.openxmlformats.org/spreadsheetml/2006/main" count="1103" uniqueCount="334">
  <si>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</si>
  <si>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</si>
  <si>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</si>
  <si>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</si>
  <si>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</si>
  <si>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</si>
  <si>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</si>
  <si>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</si>
  <si>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</si>
  <si>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</si>
  <si>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</si>
  <si>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</si>
  <si>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</si>
  <si>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</si>
  <si>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</si>
  <si>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</si>
  <si>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</si>
  <si>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</si>
  <si>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</si>
  <si>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</si>
  <si>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</si>
  <si>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</si>
  <si>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</si>
  <si>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</si>
  <si>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</si>
  <si>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</si>
  <si>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</si>
  <si>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</si>
  <si>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</si>
  <si>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</si>
  <si>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</si>
  <si>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</si>
  <si>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</si>
  <si>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</si>
  <si>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</si>
  <si>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</si>
  <si>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</si>
  <si>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</si>
  <si>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</si>
  <si>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</si>
  <si>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</si>
  <si>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</si>
  <si>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</si>
  <si>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</si>
  <si>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</si>
  <si>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</si>
  <si>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</si>
  <si>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</si>
  <si>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</si>
  <si>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</si>
  <si>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</si>
  <si>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</si>
  <si>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</si>
  <si>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</si>
  <si>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</si>
  <si>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</si>
  <si>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</si>
  <si>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</si>
  <si>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</si>
  <si>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</si>
  <si>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</si>
  <si>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</si>
  <si>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</si>
  <si>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</si>
  <si>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</si>
  <si>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</si>
  <si>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</si>
  <si>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</si>
  <si>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</si>
  <si>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</si>
  <si>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</si>
  <si>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</si>
  <si>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</si>
  <si>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</si>
  <si>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</si>
  <si>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</si>
  <si>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</si>
  <si>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</si>
  <si>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</si>
  <si>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</si>
  <si>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</si>
  <si>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</si>
  <si>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</si>
  <si>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</si>
  <si>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</si>
  <si>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</si>
  <si>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</si>
  <si>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</si>
  <si>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</si>
  <si>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</si>
  <si>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</si>
  <si>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</si>
  <si>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</si>
  <si>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</si>
  <si>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</si>
  <si>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</si>
  <si>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</si>
  <si>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</si>
  <si>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</si>
  <si>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</si>
  <si>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</si>
  <si>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</si>
  <si>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</si>
  <si>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</si>
  <si>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</si>
  <si>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</si>
  <si>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</si>
  <si>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</si>
  <si>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</si>
  <si>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</si>
  <si>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</si>
  <si>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</si>
  <si>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</si>
  <si>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</si>
  <si>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</si>
  <si>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</si>
  <si>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</si>
  <si>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</si>
  <si>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</si>
  <si>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</si>
  <si>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</si>
  <si>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</si>
  <si>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</si>
  <si>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</si>
  <si>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</si>
  <si>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</si>
  <si>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</si>
  <si>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</si>
  <si>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</si>
  <si>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</si>
  <si>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</si>
  <si>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</si>
  <si>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</si>
  <si>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</si>
  <si>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</si>
  <si>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</si>
  <si>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</si>
  <si>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</si>
  <si>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</si>
  <si>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</si>
  <si>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</si>
  <si>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</si>
  <si>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</si>
  <si>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</si>
  <si>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</si>
  <si>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</si>
  <si>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</si>
  <si>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</si>
  <si>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</si>
  <si>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</si>
  <si>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</si>
  <si>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</si>
  <si>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</si>
  <si>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</si>
  <si>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</si>
  <si>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</si>
  <si>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</si>
  <si>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</si>
  <si>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</si>
  <si>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</si>
  <si>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</si>
  <si>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</si>
  <si>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</si>
  <si>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</si>
  <si>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</si>
  <si>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</si>
  <si>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</si>
  <si>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</si>
  <si>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</si>
  <si>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</si>
  <si>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</si>
  <si>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</si>
  <si>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</si>
  <si>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</si>
  <si>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</si>
  <si>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</si>
  <si>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</si>
  <si>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</si>
  <si>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</si>
  <si>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</si>
  <si>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</si>
  <si>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</si>
  <si>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</si>
  <si>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</si>
  <si>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</si>
  <si>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</si>
  <si>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</si>
  <si>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</si>
  <si>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</si>
  <si>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</si>
  <si>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</si>
  <si>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</si>
  <si>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</si>
  <si>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</si>
  <si>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</si>
  <si>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</si>
  <si>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</si>
  <si>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</si>
  <si>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</si>
  <si>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</si>
  <si>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</si>
  <si>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</si>
  <si>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</si>
  <si>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</si>
  <si>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Au sein de chaque UE, compensation entre ECUE</t>
  </si>
  <si>
    <t>Obtention du Semestre</t>
  </si>
  <si>
    <t>Compensation entre UE sauf avec l'UE compétences transversales</t>
  </si>
  <si>
    <t>Obtention de l'Année</t>
  </si>
  <si>
    <t>Compensation entre semestres</t>
  </si>
  <si>
    <t>Note éliminatoire/ Note seuil</t>
  </si>
  <si>
    <t>En-dessous de 7/20 aux UE suivantes : Théorie 1, Méthodologie 1, Théorie 2 et Méthodologie 2</t>
  </si>
  <si>
    <t>REDOUBLEMENT</t>
  </si>
  <si>
    <t>Redoublement possible (maximum : 2)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</si>
  <si>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</si>
  <si>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</si>
  <si>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</si>
  <si>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</si>
  <si>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</si>
  <si>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</si>
  <si>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</si>
  <si>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</si>
  <si>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</si>
  <si>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</si>
  <si>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</si>
  <si>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</si>
  <si>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</si>
  <si>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</si>
  <si>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</si>
  <si>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</si>
  <si>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</si>
  <si>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</si>
  <si>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</si>
  <si>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</si>
  <si>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</si>
  <si>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</si>
  <si>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</si>
  <si>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</si>
  <si>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</si>
  <si>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</si>
  <si>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</si>
  <si>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</si>
  <si>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</si>
  <si>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</si>
  <si>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</si>
  <si>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</si>
  <si>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</si>
  <si>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Théorie 1</t>
  </si>
  <si>
    <t>1.1</t>
  </si>
  <si>
    <t>Théorie sociologique 3</t>
  </si>
  <si>
    <t>Socio (45) + double licence socio-éco (45)</t>
  </si>
  <si>
    <t>1.2</t>
  </si>
  <si>
    <t>Lectures de textes 3</t>
  </si>
  <si>
    <t>Méthodologie 1</t>
  </si>
  <si>
    <t>2.1</t>
  </si>
  <si>
    <t>Méthodologie quantitative 1</t>
  </si>
  <si>
    <t>2.2</t>
  </si>
  <si>
    <t>Méthodologie qualitative 1</t>
  </si>
  <si>
    <t>Sociologie spécialisée 1</t>
  </si>
  <si>
    <t>3.1</t>
  </si>
  <si>
    <t>Sociologie de l'éducation</t>
  </si>
  <si>
    <t>3.2</t>
  </si>
  <si>
    <t>Sociologie de l'action publique</t>
  </si>
  <si>
    <t>Insertion professionnelle 1</t>
  </si>
  <si>
    <t>4.1</t>
  </si>
  <si>
    <t>Préparation au stage</t>
  </si>
  <si>
    <t>Socio (45)</t>
  </si>
  <si>
    <t>4.2</t>
  </si>
  <si>
    <t>Découverte des métiers de la sociologie</t>
  </si>
  <si>
    <t>4.3</t>
  </si>
  <si>
    <t>Ecritures numériques</t>
  </si>
  <si>
    <t>UE Ressources humaines 1</t>
  </si>
  <si>
    <t>Management des ressources humaines (ILEERH5)</t>
  </si>
  <si>
    <t>ELMI</t>
  </si>
  <si>
    <t>UE de pré-professionnalisation L@UCA (Max 1)</t>
  </si>
  <si>
    <t>Management de projet</t>
  </si>
  <si>
    <t>L@UCA</t>
  </si>
  <si>
    <t>Communication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</si>
  <si>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</si>
  <si>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</si>
  <si>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</si>
  <si>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</si>
  <si>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</si>
  <si>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</si>
  <si>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</si>
  <si>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</si>
  <si>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</si>
  <si>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</si>
  <si>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</si>
  <si>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</si>
  <si>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</si>
  <si>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</si>
  <si>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</si>
  <si>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</si>
  <si>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</si>
  <si>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</si>
  <si>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</si>
  <si>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</si>
  <si>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</si>
  <si>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</si>
  <si>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</si>
  <si>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</si>
  <si>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</si>
  <si>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</si>
  <si>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 heures</t>
  </si>
  <si>
    <t>Autres</t>
  </si>
  <si>
    <t xml:space="preserve">épreuve informatique </t>
  </si>
  <si>
    <t>dossier</t>
  </si>
  <si>
    <t>NON</t>
  </si>
  <si>
    <t>selon modalités Licence Eco-Gestion</t>
  </si>
  <si>
    <t>selon modalités L@UCA</t>
  </si>
  <si>
    <t>Ecrit</t>
  </si>
  <si>
    <t>2H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</si>
  <si>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</si>
  <si>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</si>
  <si>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</si>
  <si>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</si>
  <si>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</si>
  <si>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Théorie 2</t>
  </si>
  <si>
    <t>Théorie sociologique 4</t>
  </si>
  <si>
    <t>Lectures de textes 4</t>
  </si>
  <si>
    <t>Méthodologie 2</t>
  </si>
  <si>
    <t>Méthodologie quantitative 2</t>
  </si>
  <si>
    <t>Méthodologie qualitative 2</t>
  </si>
  <si>
    <t>Sociologie spécialisée 2</t>
  </si>
  <si>
    <t>Sociologie de l'innovation</t>
  </si>
  <si>
    <t>Sociologie du travail</t>
  </si>
  <si>
    <t>Insertion professionnelle 2</t>
  </si>
  <si>
    <t>Stage</t>
  </si>
  <si>
    <t>UE Ressources humaines 2</t>
  </si>
  <si>
    <t>Gestion prévisionnelle des emplois et des compétences (ILEEGP6)</t>
  </si>
  <si>
    <t>Epreuve informatique</t>
  </si>
  <si>
    <t>Dossier</t>
  </si>
  <si>
    <t>Rapport/mémoire</t>
  </si>
  <si>
    <t xml:space="preserve">2H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</si>
</sst>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0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69" t="s">
        <v>183</v>
      </c>
      <c r="B1" s="69"/>
      <c r="C1" s="69"/>
      <c r="D1" s="69"/>
      <c r="E1" s="69"/>
      <c r="F1" s="69"/>
      <c r="O1" s="68" t="s">
        <v>184</v>
      </c>
      <c r="P1" s="68"/>
    </row>
    <row r="2" spans="1:16">
      <c r="A2" s="69"/>
      <c r="B2" s="69"/>
      <c r="C2" s="69"/>
      <c r="D2" s="69"/>
      <c r="E2" s="69"/>
      <c r="F2" s="69"/>
      <c r="O2" s="68"/>
      <c r="P2" s="68"/>
    </row>
    <row r="3" spans="1:16">
      <c r="A3" s="68" t="s">
        <v>185</v>
      </c>
      <c r="B3" s="68"/>
      <c r="C3" s="68"/>
      <c r="D3" s="68" t="s">
        <v>186</v>
      </c>
      <c r="E3" s="68"/>
      <c r="F3" s="6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168</v>
      </c>
      <c r="B5" s="10">
        <f>SUM('S5 Maquette'!J19:J300)</f>
        <v>154</v>
      </c>
      <c r="C5" s="10">
        <f>SUM('S5 Maquette'!K19:K300)</f>
        <v>0</v>
      </c>
      <c r="D5" s="10">
        <f>SUM(P4:P291)</f>
        <v>138</v>
      </c>
      <c r="E5" s="10">
        <f>SUM('S6 Maquette'!J19:J300)</f>
        <v>90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68" t="s">
        <v>189</v>
      </c>
      <c r="B6" s="68"/>
      <c r="C6" s="68"/>
      <c r="D6" s="68" t="s">
        <v>189</v>
      </c>
      <c r="E6" s="68"/>
      <c r="F6" s="68"/>
      <c r="O6" s="10">
        <f>'S5 Maquette'!I21*1.5</f>
        <v>0</v>
      </c>
      <c r="P6" s="10">
        <f>'S6 Maquette'!I21*1.5</f>
        <v>0</v>
      </c>
    </row>
    <row r="7" spans="1:16">
      <c r="A7" s="68">
        <f>SUM(A5,B5,C5)</f>
        <v>322</v>
      </c>
      <c r="B7" s="68"/>
      <c r="C7" s="68"/>
      <c r="D7" s="68">
        <f>SUM(D5,E5,F5)</f>
        <v>228</v>
      </c>
      <c r="E7" s="68"/>
      <c r="F7" s="68"/>
      <c r="O7" s="10">
        <f>'S5 Maquette'!I22*1.5</f>
        <v>0</v>
      </c>
      <c r="P7" s="10">
        <f>'S6 Maquette'!I22*1.5</f>
        <v>0</v>
      </c>
    </row>
    <row r="8" spans="1:16">
      <c r="A8" s="68" t="s">
        <v>189</v>
      </c>
      <c r="B8" s="68"/>
      <c r="C8" s="68"/>
      <c r="D8" s="68"/>
      <c r="E8" s="68"/>
      <c r="F8" s="68"/>
      <c r="O8" s="10">
        <f>'S5 Maquette'!I23*1.5</f>
        <v>0</v>
      </c>
      <c r="P8" s="10">
        <f>'S6 Maquette'!I23*1.5</f>
        <v>0</v>
      </c>
    </row>
    <row r="9" spans="1:16">
      <c r="A9" s="68"/>
      <c r="B9" s="68"/>
      <c r="C9" s="68"/>
      <c r="D9" s="68"/>
      <c r="E9" s="68"/>
      <c r="F9" s="68"/>
      <c r="O9" s="10">
        <f>'S5 Maquette'!I24*1.5</f>
        <v>0</v>
      </c>
      <c r="P9" s="10">
        <f>'S6 Maquette'!I24*1.5</f>
        <v>0</v>
      </c>
    </row>
    <row r="10" spans="1:16">
      <c r="A10" s="68">
        <f>SUM(A7,D7)</f>
        <v>550</v>
      </c>
      <c r="B10" s="68"/>
      <c r="C10" s="68"/>
      <c r="D10" s="68"/>
      <c r="E10" s="68"/>
      <c r="F10" s="68"/>
      <c r="O10" s="10">
        <f>'S5 Maquette'!I25*1.5</f>
        <v>0</v>
      </c>
      <c r="P10" s="10">
        <f>'S6 Maquette'!I25*1.5</f>
        <v>0</v>
      </c>
    </row>
    <row r="11" spans="1:16">
      <c r="A11" s="68"/>
      <c r="B11" s="68"/>
      <c r="C11" s="68"/>
      <c r="D11" s="68"/>
      <c r="E11" s="68"/>
      <c r="F11" s="68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36</v>
      </c>
      <c r="P13" s="10">
        <f>'S6 Maquette'!I28*1.5</f>
        <v>36</v>
      </c>
    </row>
    <row r="14" spans="1:16">
      <c r="A14" s="70" t="s">
        <v>190</v>
      </c>
      <c r="B14" s="70"/>
      <c r="C14" s="70"/>
      <c r="D14" s="70"/>
      <c r="E14" s="70"/>
      <c r="F14" s="70"/>
      <c r="H14" s="71" t="s">
        <v>191</v>
      </c>
      <c r="I14" s="71"/>
      <c r="J14" s="71"/>
      <c r="K14" s="71"/>
      <c r="L14" s="71"/>
      <c r="M14" s="71"/>
      <c r="O14" s="10">
        <f>'S5 Maquette'!I29*1.5</f>
        <v>0</v>
      </c>
      <c r="P14" s="10">
        <f>'S6 Maquette'!I29*1.5</f>
        <v>0</v>
      </c>
    </row>
    <row r="15" spans="1:16">
      <c r="A15" s="70"/>
      <c r="B15" s="70"/>
      <c r="C15" s="70"/>
      <c r="D15" s="70"/>
      <c r="E15" s="70"/>
      <c r="F15" s="70"/>
      <c r="H15" s="71"/>
      <c r="I15" s="71"/>
      <c r="J15" s="71"/>
      <c r="K15" s="71"/>
      <c r="L15" s="71"/>
      <c r="M15" s="71"/>
      <c r="O15" s="10">
        <f>'S5 Maquette'!I30*1.5</f>
        <v>0</v>
      </c>
      <c r="P15" s="10">
        <f>'S6 Maquette'!I30*1.5</f>
        <v>0</v>
      </c>
    </row>
    <row r="16" spans="1:16">
      <c r="A16" s="68" t="s">
        <v>185</v>
      </c>
      <c r="B16" s="68"/>
      <c r="C16" s="68"/>
      <c r="D16" s="72" t="s">
        <v>186</v>
      </c>
      <c r="E16" s="73"/>
      <c r="F16" s="74"/>
      <c r="H16" s="68" t="s">
        <v>185</v>
      </c>
      <c r="I16" s="68"/>
      <c r="J16" s="68"/>
      <c r="K16" s="68" t="s">
        <v>186</v>
      </c>
      <c r="L16" s="68"/>
      <c r="M16" s="68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108</v>
      </c>
      <c r="B18" s="10">
        <f t="shared" si="0"/>
        <v>102</v>
      </c>
      <c r="C18" s="10">
        <f t="shared" si="0"/>
        <v>0</v>
      </c>
      <c r="D18" s="10">
        <f t="shared" si="0"/>
        <v>108</v>
      </c>
      <c r="E18" s="10">
        <f t="shared" si="0"/>
        <v>90</v>
      </c>
      <c r="F18" s="10">
        <f t="shared" ca="1" si="0"/>
        <v>0</v>
      </c>
      <c r="H18" s="10">
        <f>SUMIF('S5 Maquette'!M19:M300,"Portée",'S5 Maquette'!I19:I300)*1.5</f>
        <v>60</v>
      </c>
      <c r="I18" s="10">
        <f>SUMIF('S5 Maquette'!M19:M300,"Portée",'S5 Maquette'!J19:J300)</f>
        <v>52</v>
      </c>
      <c r="J18" s="10">
        <f>SUMIF('S5 Maquette'!M19:M300,"Portée",'S5 Maquette'!K19:K300)</f>
        <v>0</v>
      </c>
      <c r="K18" s="10">
        <f>SUMIF('S6 Maquette'!M19:M300,"Portée",'S6 Maquette'!I19:I300)*1.5</f>
        <v>30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68" t="s">
        <v>189</v>
      </c>
      <c r="B19" s="68"/>
      <c r="C19" s="68"/>
      <c r="D19" s="68" t="s">
        <v>189</v>
      </c>
      <c r="E19" s="68"/>
      <c r="F19" s="68"/>
      <c r="O19" s="10">
        <f>'S5 Maquette'!I34*1.5</f>
        <v>36</v>
      </c>
      <c r="P19" s="10">
        <f>'S6 Maquette'!I34*1.5</f>
        <v>36</v>
      </c>
    </row>
    <row r="20" spans="1:16">
      <c r="A20" s="68">
        <f>SUM(A18,B18,C18)</f>
        <v>210</v>
      </c>
      <c r="B20" s="68"/>
      <c r="C20" s="68"/>
      <c r="D20" s="68">
        <f ca="1">SUM(D18,E18,F18)</f>
        <v>198</v>
      </c>
      <c r="E20" s="68"/>
      <c r="F20" s="68"/>
      <c r="O20" s="10">
        <f>'S5 Maquette'!I35*1.5</f>
        <v>36</v>
      </c>
      <c r="P20" s="10">
        <f>'S6 Maquette'!I35*1.5</f>
        <v>36</v>
      </c>
    </row>
    <row r="21" spans="1:16">
      <c r="A21" s="68" t="s">
        <v>189</v>
      </c>
      <c r="B21" s="68"/>
      <c r="C21" s="68"/>
      <c r="D21" s="68"/>
      <c r="E21" s="68"/>
      <c r="F21" s="68"/>
      <c r="O21" s="10">
        <f>'S5 Maquette'!I36*1.5</f>
        <v>0</v>
      </c>
      <c r="P21" s="10">
        <f>'S6 Maquette'!I36*1.5</f>
        <v>0</v>
      </c>
    </row>
    <row r="22" spans="1:16" ht="30" customHeight="1">
      <c r="A22" s="68">
        <f ca="1">SUM(A20,D20)</f>
        <v>408</v>
      </c>
      <c r="B22" s="68"/>
      <c r="C22" s="68"/>
      <c r="D22" s="68"/>
      <c r="E22" s="68"/>
      <c r="F22" s="68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30</v>
      </c>
    </row>
    <row r="27" spans="1:16">
      <c r="O27" s="10">
        <f>'S5 Maquette'!I42*1.5</f>
        <v>30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30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17" zoomScale="112" zoomScaleNormal="112" workbookViewId="0">
      <selection activeCell="A33" sqref="A33:D35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75" t="s">
        <v>192</v>
      </c>
      <c r="B1" s="75"/>
      <c r="C1" s="75"/>
      <c r="D1" s="7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68" t="s">
        <v>78</v>
      </c>
      <c r="C4" s="68"/>
      <c r="D4" s="6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83" t="s">
        <v>197</v>
      </c>
      <c r="B8" s="83"/>
      <c r="C8" s="83"/>
      <c r="D8" s="8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84" t="s">
        <v>78</v>
      </c>
      <c r="C9" s="84"/>
      <c r="D9" s="8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4" t="s">
        <v>199</v>
      </c>
      <c r="B11" s="94"/>
      <c r="C11" s="94" t="s">
        <v>200</v>
      </c>
      <c r="D11" s="9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4"/>
      <c r="B12" s="94"/>
      <c r="C12" s="94"/>
      <c r="D12" s="9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4">
        <f>Calcul!A10</f>
        <v>550</v>
      </c>
      <c r="B13" s="94"/>
      <c r="C13" s="94">
        <f ca="1">Calcul!A22</f>
        <v>408</v>
      </c>
      <c r="D13" s="9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4"/>
      <c r="B14" s="94"/>
      <c r="C14" s="94"/>
      <c r="D14" s="9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82" t="s">
        <v>201</v>
      </c>
      <c r="B18" s="82"/>
      <c r="C18" s="82"/>
      <c r="D18" s="8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77" t="s">
        <v>203</v>
      </c>
      <c r="B20" s="78"/>
      <c r="C20" s="78"/>
      <c r="D20" s="7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0" t="s">
        <v>204</v>
      </c>
      <c r="B21" s="80"/>
      <c r="C21" s="80"/>
      <c r="D21" s="8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0"/>
      <c r="B22" s="80"/>
      <c r="C22" s="80"/>
      <c r="D22" s="8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0"/>
      <c r="B23" s="80"/>
      <c r="C23" s="80"/>
      <c r="D23" s="8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77" t="s">
        <v>205</v>
      </c>
      <c r="B24" s="78"/>
      <c r="C24" s="78"/>
      <c r="D24" s="7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5" t="s">
        <v>206</v>
      </c>
      <c r="B25" s="86"/>
      <c r="C25" s="86"/>
      <c r="D25" s="8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8"/>
      <c r="B26" s="89"/>
      <c r="C26" s="89"/>
      <c r="D26" s="9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1"/>
      <c r="B27" s="92"/>
      <c r="C27" s="92"/>
      <c r="D27" s="9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7" t="s">
        <v>207</v>
      </c>
      <c r="B28" s="78"/>
      <c r="C28" s="78"/>
      <c r="D28" s="7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0" t="s">
        <v>208</v>
      </c>
      <c r="B29" s="80"/>
      <c r="C29" s="80"/>
      <c r="D29" s="8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0"/>
      <c r="B30" s="80"/>
      <c r="C30" s="80"/>
      <c r="D30" s="8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0"/>
      <c r="B31" s="80"/>
      <c r="C31" s="80"/>
      <c r="D31" s="8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77" t="s">
        <v>209</v>
      </c>
      <c r="B32" s="78"/>
      <c r="C32" s="78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0" t="s">
        <v>210</v>
      </c>
      <c r="B33" s="80"/>
      <c r="C33" s="80"/>
      <c r="D33" s="8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0"/>
      <c r="B34" s="80"/>
      <c r="C34" s="80"/>
      <c r="D34" s="8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0"/>
      <c r="B35" s="80"/>
      <c r="C35" s="80"/>
      <c r="D35" s="8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82" t="s">
        <v>211</v>
      </c>
      <c r="B36" s="82"/>
      <c r="C36" s="82"/>
      <c r="D36" s="8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0" t="s">
        <v>212</v>
      </c>
      <c r="B37" s="80"/>
      <c r="C37" s="80"/>
      <c r="D37" s="8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0"/>
      <c r="B38" s="80"/>
      <c r="C38" s="80"/>
      <c r="D38" s="8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81" t="s">
        <v>213</v>
      </c>
      <c r="B39" s="81"/>
      <c r="C39" s="81"/>
      <c r="D39" s="8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76" t="s">
        <v>214</v>
      </c>
      <c r="B40" s="76"/>
      <c r="C40" s="76"/>
      <c r="D40" s="7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76" t="s">
        <v>215</v>
      </c>
      <c r="B41" s="76"/>
      <c r="C41" s="76"/>
      <c r="D41" s="7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99" priority="2">
      <formula>$B2="Licence"</formula>
    </cfRule>
  </conditionalFormatting>
  <conditionalFormatting sqref="C5">
    <cfRule type="expression" dxfId="98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82" zoomScaleNormal="82" workbookViewId="0">
      <pane ySplit="18" topLeftCell="A35" activePane="bottomLeft" state="frozen"/>
      <selection pane="bottomLeft" activeCell="A36" sqref="A36:B36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>
      <c r="A7" s="101" t="s">
        <v>216</v>
      </c>
      <c r="B7" s="95" t="str">
        <f>'Fiche Générale'!B3</f>
        <v>Portail_SHS</v>
      </c>
      <c r="C7" s="101" t="s">
        <v>217</v>
      </c>
      <c r="D7" s="101"/>
      <c r="E7" s="109" t="str">
        <f>'Fiche Générale'!B4</f>
        <v>Sociologie</v>
      </c>
      <c r="F7" s="95"/>
      <c r="G7" s="101" t="s">
        <v>218</v>
      </c>
      <c r="H7" s="98">
        <f>'Fiche Générale'!B5</f>
        <v>0</v>
      </c>
      <c r="I7" s="98"/>
      <c r="J7" s="98"/>
    </row>
    <row r="8" spans="1:10" ht="18" customHeight="1">
      <c r="A8" s="101"/>
      <c r="B8" s="96"/>
      <c r="C8" s="101"/>
      <c r="D8" s="101"/>
      <c r="E8" s="110"/>
      <c r="F8" s="96"/>
      <c r="G8" s="101"/>
      <c r="H8" s="98"/>
      <c r="I8" s="98"/>
      <c r="J8" s="98"/>
    </row>
    <row r="9" spans="1:10" ht="18" customHeight="1">
      <c r="A9" s="101"/>
      <c r="B9" s="96"/>
      <c r="C9" s="101"/>
      <c r="D9" s="101"/>
      <c r="E9" s="111"/>
      <c r="F9" s="97"/>
      <c r="G9" s="101"/>
      <c r="H9" s="98"/>
      <c r="I9" s="98"/>
      <c r="J9" s="98"/>
    </row>
    <row r="10" spans="1:10" ht="18" customHeight="1">
      <c r="A10" s="101"/>
      <c r="B10" s="96"/>
      <c r="C10" s="108" t="s">
        <v>219</v>
      </c>
      <c r="D10" s="108"/>
      <c r="E10" s="112" t="str">
        <f>'Fiche Générale'!B9</f>
        <v>Sociologie</v>
      </c>
      <c r="F10" s="113"/>
      <c r="G10" s="113"/>
      <c r="H10" s="113"/>
      <c r="I10" s="113"/>
      <c r="J10" s="114"/>
    </row>
    <row r="11" spans="1:10" ht="18" customHeight="1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>
      <c r="A13" s="100" t="s">
        <v>220</v>
      </c>
      <c r="B13" s="102" t="s">
        <v>221</v>
      </c>
      <c r="C13" s="100" t="s">
        <v>222</v>
      </c>
      <c r="D13" s="100"/>
      <c r="E13" s="100"/>
      <c r="F13" s="100"/>
      <c r="G13" s="100" t="s">
        <v>199</v>
      </c>
      <c r="H13" s="68">
        <f>Calcul!A7</f>
        <v>322</v>
      </c>
      <c r="I13" s="68"/>
    </row>
    <row r="14" spans="1:10">
      <c r="A14" s="100"/>
      <c r="B14" s="103"/>
      <c r="C14" s="100"/>
      <c r="D14" s="100"/>
      <c r="E14" s="100"/>
      <c r="F14" s="100"/>
      <c r="G14" s="100"/>
      <c r="H14" s="68"/>
      <c r="I14" s="68"/>
    </row>
    <row r="15" spans="1:10">
      <c r="A15" s="100" t="s">
        <v>223</v>
      </c>
      <c r="B15" s="102" t="s">
        <v>185</v>
      </c>
      <c r="C15" s="104" t="s">
        <v>224</v>
      </c>
      <c r="D15" s="105"/>
      <c r="E15" s="100"/>
      <c r="F15" s="100"/>
      <c r="G15" s="100" t="s">
        <v>200</v>
      </c>
      <c r="H15" s="68">
        <f>Calcul!A20</f>
        <v>210</v>
      </c>
      <c r="I15" s="68"/>
    </row>
    <row r="16" spans="1:10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232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238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241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243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245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65">
        <v>1</v>
      </c>
      <c r="B27" s="66" t="s">
        <v>246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247</v>
      </c>
      <c r="B28" s="6" t="s">
        <v>248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7">
        <v>24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7" t="s">
        <v>250</v>
      </c>
      <c r="B29" s="6" t="s">
        <v>251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249</v>
      </c>
    </row>
    <row r="30" spans="1:15" ht="43.35" customHeight="1">
      <c r="A30" s="65">
        <v>2</v>
      </c>
      <c r="B30" s="66" t="s">
        <v>252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253</v>
      </c>
      <c r="B31" s="6" t="s">
        <v>254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249</v>
      </c>
    </row>
    <row r="32" spans="1:15" ht="43.35" customHeight="1">
      <c r="A32" s="7" t="s">
        <v>255</v>
      </c>
      <c r="B32" s="6" t="s">
        <v>256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249</v>
      </c>
    </row>
    <row r="33" spans="1:15" ht="43.35" customHeight="1">
      <c r="A33" s="65">
        <v>3</v>
      </c>
      <c r="B33" s="66" t="s">
        <v>257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258</v>
      </c>
      <c r="B34" s="6" t="s">
        <v>259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249</v>
      </c>
    </row>
    <row r="35" spans="1:15" ht="43.35" customHeight="1">
      <c r="A35" s="24" t="s">
        <v>260</v>
      </c>
      <c r="B35" s="6" t="s">
        <v>261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249</v>
      </c>
    </row>
    <row r="36" spans="1:15" ht="43.35" customHeight="1">
      <c r="A36" s="67">
        <v>4</v>
      </c>
      <c r="B36" s="66" t="s">
        <v>262</v>
      </c>
      <c r="C36" s="7" t="s">
        <v>13</v>
      </c>
      <c r="D36" s="7">
        <v>6</v>
      </c>
      <c r="E36" s="5"/>
      <c r="F36" s="5"/>
      <c r="G36" s="5"/>
      <c r="H36" s="7" t="s">
        <v>144</v>
      </c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263</v>
      </c>
      <c r="B37" s="6" t="s">
        <v>264</v>
      </c>
      <c r="C37" s="7" t="s">
        <v>23</v>
      </c>
      <c r="D37" s="7">
        <v>2</v>
      </c>
      <c r="E37" s="5"/>
      <c r="F37" s="5"/>
      <c r="G37" s="5"/>
      <c r="H37" s="7"/>
      <c r="I37" s="7"/>
      <c r="J37" s="7">
        <v>12</v>
      </c>
      <c r="K37" s="7"/>
      <c r="L37" s="7"/>
      <c r="M37" s="7" t="s">
        <v>14</v>
      </c>
      <c r="N37" s="5"/>
      <c r="O37" s="5" t="s">
        <v>265</v>
      </c>
    </row>
    <row r="38" spans="1:15" ht="43.35" customHeight="1">
      <c r="A38" s="24" t="s">
        <v>266</v>
      </c>
      <c r="B38" s="6" t="s">
        <v>267</v>
      </c>
      <c r="C38" s="7" t="s">
        <v>23</v>
      </c>
      <c r="D38" s="7">
        <v>2</v>
      </c>
      <c r="E38" s="5"/>
      <c r="F38" s="5"/>
      <c r="G38" s="5"/>
      <c r="H38" s="7"/>
      <c r="I38" s="7"/>
      <c r="J38" s="7">
        <v>12</v>
      </c>
      <c r="K38" s="7"/>
      <c r="L38" s="7"/>
      <c r="M38" s="7" t="s">
        <v>14</v>
      </c>
      <c r="N38" s="5"/>
      <c r="O38" s="5" t="s">
        <v>265</v>
      </c>
    </row>
    <row r="39" spans="1:15" ht="43.35" customHeight="1">
      <c r="A39" s="24" t="s">
        <v>268</v>
      </c>
      <c r="B39" s="6" t="s">
        <v>269</v>
      </c>
      <c r="C39" s="7" t="s">
        <v>23</v>
      </c>
      <c r="D39" s="7">
        <v>2</v>
      </c>
      <c r="E39" s="5"/>
      <c r="F39" s="5" t="s">
        <v>15</v>
      </c>
      <c r="G39" s="5"/>
      <c r="H39" s="7"/>
      <c r="I39" s="7"/>
      <c r="J39" s="7">
        <v>12</v>
      </c>
      <c r="K39" s="7"/>
      <c r="L39" s="7"/>
      <c r="M39" s="7" t="s">
        <v>14</v>
      </c>
      <c r="N39" s="5"/>
      <c r="O39" s="5" t="s">
        <v>265</v>
      </c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 t="s">
        <v>270</v>
      </c>
      <c r="C41" s="7" t="s">
        <v>38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 t="s">
        <v>271</v>
      </c>
      <c r="C42" s="7" t="s">
        <v>23</v>
      </c>
      <c r="D42" s="7">
        <v>6</v>
      </c>
      <c r="E42" s="5" t="s">
        <v>26</v>
      </c>
      <c r="F42" s="5"/>
      <c r="G42" s="5"/>
      <c r="H42" s="7"/>
      <c r="I42" s="7">
        <v>20</v>
      </c>
      <c r="J42" s="7"/>
      <c r="K42" s="7"/>
      <c r="L42" s="7"/>
      <c r="M42" s="7" t="s">
        <v>24</v>
      </c>
      <c r="N42" s="5" t="s">
        <v>272</v>
      </c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6" t="s">
        <v>273</v>
      </c>
      <c r="C44" s="7" t="s">
        <v>38</v>
      </c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6" t="s">
        <v>274</v>
      </c>
      <c r="C45" s="7" t="s">
        <v>23</v>
      </c>
      <c r="D45" s="7">
        <v>6</v>
      </c>
      <c r="E45" s="63" t="s">
        <v>26</v>
      </c>
      <c r="F45" s="8"/>
      <c r="G45" s="8"/>
      <c r="H45" s="11"/>
      <c r="I45" s="7">
        <v>20</v>
      </c>
      <c r="J45" s="7">
        <v>16</v>
      </c>
      <c r="K45" s="7"/>
      <c r="L45" s="7"/>
      <c r="M45" s="7" t="s">
        <v>24</v>
      </c>
      <c r="N45" s="63" t="s">
        <v>275</v>
      </c>
      <c r="O45" s="8"/>
    </row>
    <row r="46" spans="1:15" ht="43.35" customHeight="1">
      <c r="A46" s="25"/>
      <c r="B46" s="6" t="s">
        <v>276</v>
      </c>
      <c r="C46" s="7" t="s">
        <v>23</v>
      </c>
      <c r="D46" s="7">
        <v>6</v>
      </c>
      <c r="E46" s="63" t="s">
        <v>26</v>
      </c>
      <c r="F46" s="8"/>
      <c r="G46" s="8"/>
      <c r="H46" s="11"/>
      <c r="I46" s="7"/>
      <c r="J46" s="7">
        <v>36</v>
      </c>
      <c r="K46" s="7"/>
      <c r="L46" s="7"/>
      <c r="M46" s="7" t="s">
        <v>24</v>
      </c>
      <c r="N46" s="63" t="s">
        <v>275</v>
      </c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97" priority="31">
      <formula>$C1="Option"</formula>
    </cfRule>
  </conditionalFormatting>
  <conditionalFormatting sqref="A19:A26">
    <cfRule type="expression" dxfId="96" priority="32">
      <formula>$F19="Fermeture"</formula>
    </cfRule>
    <cfRule type="expression" dxfId="95" priority="33">
      <formula>$F19="Modification"</formula>
    </cfRule>
    <cfRule type="expression" dxfId="94" priority="34">
      <formula>$F19="Création"</formula>
    </cfRule>
  </conditionalFormatting>
  <conditionalFormatting sqref="A1:O9 A10:E10 K10:O11 A11:D11 A12:O12 A13:H13 J13:O16 A14:F14 A15:G15 A16:F16 A17:O18 D19:O26 A27:O27 A28:N29 A30:O30 A31:N32 A33:O33 A34:N35 A36:O36 A37:N38 A39:O999">
    <cfRule type="expression" dxfId="93" priority="42">
      <formula>$F1="Modification"</formula>
    </cfRule>
    <cfRule type="expression" dxfId="92" priority="43">
      <formula>$F1="Création"</formula>
    </cfRule>
  </conditionalFormatting>
  <conditionalFormatting sqref="A1:O9 K10:O11 A12:O12 J13:O16 A17:O18 D19:O26 A27:O27 A28:N29 A30:O30 A31:N32 A33:O33 A34:N35 A36:O36 A37:N38 A39:O999 A10:E10 A11:D11 A13:H13 A14:F14 A15:G15 A16:F16">
    <cfRule type="expression" dxfId="91" priority="41">
      <formula>$F1="Fermeture"</formula>
    </cfRule>
  </conditionalFormatting>
  <conditionalFormatting sqref="B19:C26">
    <cfRule type="expression" dxfId="90" priority="25">
      <formula>$F19="Fermeture"</formula>
    </cfRule>
    <cfRule type="expression" dxfId="89" priority="26">
      <formula>$F19="Modification"</formula>
    </cfRule>
    <cfRule type="expression" dxfId="88" priority="27">
      <formula>$F19="Création"</formula>
    </cfRule>
  </conditionalFormatting>
  <conditionalFormatting sqref="D1:E999 G1:N999">
    <cfRule type="expression" dxfId="87" priority="35">
      <formula>$C1="Option"</formula>
    </cfRule>
  </conditionalFormatting>
  <conditionalFormatting sqref="N1:N999">
    <cfRule type="expression" dxfId="86" priority="38">
      <formula>$M1="Porteuse"</formula>
    </cfRule>
  </conditionalFormatting>
  <conditionalFormatting sqref="O28:O29">
    <cfRule type="expression" dxfId="85" priority="19">
      <formula>$F28="Fermeture"</formula>
    </cfRule>
    <cfRule type="expression" dxfId="84" priority="20">
      <formula>$F28="Modification"</formula>
    </cfRule>
    <cfRule type="expression" dxfId="83" priority="21">
      <formula>$F28="Création"</formula>
    </cfRule>
  </conditionalFormatting>
  <conditionalFormatting sqref="O31:O32">
    <cfRule type="expression" dxfId="82" priority="13">
      <formula>$F31="Fermeture"</formula>
    </cfRule>
    <cfRule type="expression" dxfId="81" priority="14">
      <formula>$F31="Modification"</formula>
    </cfRule>
    <cfRule type="expression" dxfId="80" priority="15">
      <formula>$F31="Création"</formula>
    </cfRule>
  </conditionalFormatting>
  <conditionalFormatting sqref="O34:O35">
    <cfRule type="expression" dxfId="79" priority="7">
      <formula>$F34="Fermeture"</formula>
    </cfRule>
    <cfRule type="expression" dxfId="78" priority="8">
      <formula>$F34="Modification"</formula>
    </cfRule>
    <cfRule type="expression" dxfId="77" priority="9">
      <formula>$F34="Création"</formula>
    </cfRule>
  </conditionalFormatting>
  <conditionalFormatting sqref="O37:O38">
    <cfRule type="expression" dxfId="76" priority="1">
      <formula>$F37="Fermeture"</formula>
    </cfRule>
    <cfRule type="expression" dxfId="75" priority="2">
      <formula>$F37="Modification"</formula>
    </cfRule>
    <cfRule type="expression" dxfId="74" priority="3">
      <formula>$F37="Création"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14" zoomScale="80" zoomScaleNormal="80" workbookViewId="0">
      <selection activeCell="E33" sqref="E33:H33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216</v>
      </c>
      <c r="B7" s="98" t="str">
        <f>'Fiche Générale'!B3</f>
        <v>Portail_SHS</v>
      </c>
      <c r="C7" s="101" t="s">
        <v>277</v>
      </c>
      <c r="D7" s="101"/>
      <c r="E7" s="137" t="str">
        <f>'Fiche Générale'!B4</f>
        <v>Sociologie</v>
      </c>
      <c r="F7" s="138"/>
      <c r="G7" s="101" t="s">
        <v>278</v>
      </c>
      <c r="H7" s="98">
        <f>'Fiche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219</v>
      </c>
      <c r="D10" s="108"/>
      <c r="E10" s="112" t="str">
        <f>'Fiche Générale'!B9</f>
        <v>Sociologie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279</v>
      </c>
      <c r="N12" s="105"/>
      <c r="O12" s="118"/>
      <c r="P12" s="104" t="s">
        <v>280</v>
      </c>
      <c r="Q12" s="105"/>
      <c r="R12" s="105"/>
      <c r="S12" s="118"/>
    </row>
    <row r="13" spans="1:19">
      <c r="A13" s="120" t="s">
        <v>220</v>
      </c>
      <c r="B13" s="122" t="str">
        <f>'S5 Maquette'!B13:B14</f>
        <v>3 ème Année de Licence</v>
      </c>
      <c r="C13" s="122"/>
      <c r="D13" s="120" t="s">
        <v>281</v>
      </c>
      <c r="E13" s="122">
        <f>'S5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282</v>
      </c>
      <c r="N14" s="104" t="s">
        <v>283</v>
      </c>
      <c r="O14" s="118"/>
      <c r="P14" s="99"/>
      <c r="Q14" s="125"/>
      <c r="R14" s="128"/>
      <c r="S14" s="120"/>
    </row>
    <row r="15" spans="1:19">
      <c r="A15" s="120" t="s">
        <v>284</v>
      </c>
      <c r="B15" s="130" t="str">
        <f>'S5 Maquette'!B15:B16</f>
        <v>Semestre 5</v>
      </c>
      <c r="C15" s="131"/>
      <c r="D15" s="120" t="s">
        <v>285</v>
      </c>
      <c r="E15" s="122">
        <f>'S5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286</v>
      </c>
      <c r="B18" s="36" t="s">
        <v>287</v>
      </c>
      <c r="C18" s="3" t="s">
        <v>5</v>
      </c>
      <c r="D18" s="3" t="s">
        <v>288</v>
      </c>
      <c r="E18" s="3" t="s">
        <v>289</v>
      </c>
      <c r="F18" s="3" t="s">
        <v>290</v>
      </c>
      <c r="G18" s="3" t="s">
        <v>291</v>
      </c>
      <c r="H18" s="3" t="s">
        <v>292</v>
      </c>
      <c r="I18" s="3" t="s">
        <v>293</v>
      </c>
      <c r="J18" s="3" t="s">
        <v>294</v>
      </c>
      <c r="K18" s="3" t="s">
        <v>295</v>
      </c>
      <c r="L18" s="3" t="s">
        <v>296</v>
      </c>
      <c r="M18" s="3" t="s">
        <v>297</v>
      </c>
      <c r="N18" s="3" t="s">
        <v>287</v>
      </c>
      <c r="O18" s="3" t="s">
        <v>298</v>
      </c>
      <c r="P18" s="3" t="s">
        <v>299</v>
      </c>
      <c r="Q18" s="3" t="s">
        <v>287</v>
      </c>
      <c r="R18" s="3" t="s">
        <v>298</v>
      </c>
      <c r="S18" s="4" t="s">
        <v>300</v>
      </c>
      <c r="T18" s="4" t="s">
        <v>301</v>
      </c>
    </row>
    <row r="19" spans="1:20" ht="30.7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43" t="str">
        <f>'S5 Maquette'!B27</f>
        <v>Théorie 1</v>
      </c>
      <c r="B27" s="43" t="str">
        <f>'S5 Maquette'!C27</f>
        <v>UE</v>
      </c>
      <c r="C27" s="42">
        <f>'S5 Maquette'!F27</f>
        <v>0</v>
      </c>
      <c r="D27" s="7"/>
      <c r="E27" s="7"/>
      <c r="F27" s="7" t="s">
        <v>302</v>
      </c>
      <c r="G27" s="40"/>
      <c r="H27" s="40"/>
      <c r="I27" s="40" t="s">
        <v>302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'S5 Maquette'!B28</f>
        <v>Théorie sociologique 3</v>
      </c>
      <c r="B28" s="43" t="str">
        <f>'S5 Maquette'!C28</f>
        <v>ECUE</v>
      </c>
      <c r="C28" s="42">
        <f>'S5 Maquette'!F28</f>
        <v>0</v>
      </c>
      <c r="D28" s="7">
        <v>2</v>
      </c>
      <c r="E28" s="7" t="s">
        <v>302</v>
      </c>
      <c r="F28" s="7" t="s">
        <v>302</v>
      </c>
      <c r="G28" s="40" t="s">
        <v>302</v>
      </c>
      <c r="H28" s="40" t="s">
        <v>302</v>
      </c>
      <c r="I28" s="40" t="s">
        <v>302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11</v>
      </c>
      <c r="R28" s="40" t="s">
        <v>303</v>
      </c>
      <c r="S28" s="40"/>
      <c r="T28" s="45"/>
    </row>
    <row r="29" spans="1:20" ht="30.75" customHeight="1">
      <c r="A29" s="43" t="str">
        <f>'S5 Maquette'!B29</f>
        <v>Lectures de textes 3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302</v>
      </c>
      <c r="F29" s="7" t="s">
        <v>302</v>
      </c>
      <c r="G29" s="40" t="s">
        <v>302</v>
      </c>
      <c r="H29" s="40" t="s">
        <v>302</v>
      </c>
      <c r="I29" s="40" t="s">
        <v>302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>
      <c r="A30" s="43" t="str">
        <f>'S5 Maquette'!B30</f>
        <v>Méthodologie 1</v>
      </c>
      <c r="B30" s="43" t="str">
        <f>'S5 Maquette'!C30</f>
        <v>UE</v>
      </c>
      <c r="C30" s="42">
        <f>'S5 Maquette'!F30</f>
        <v>0</v>
      </c>
      <c r="D30" s="7"/>
      <c r="E30" s="7"/>
      <c r="F30" s="7" t="s">
        <v>302</v>
      </c>
      <c r="G30" s="40"/>
      <c r="H30" s="40"/>
      <c r="I30" s="40" t="s">
        <v>302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'S5 Maquette'!B31</f>
        <v>Méthodologie quantitative 1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302</v>
      </c>
      <c r="F31" s="7" t="s">
        <v>302</v>
      </c>
      <c r="G31" s="7" t="s">
        <v>302</v>
      </c>
      <c r="H31" s="7" t="s">
        <v>302</v>
      </c>
      <c r="I31" s="40" t="s">
        <v>302</v>
      </c>
      <c r="J31" s="40"/>
      <c r="K31" s="40" t="s">
        <v>10</v>
      </c>
      <c r="L31" s="40"/>
      <c r="M31" s="40">
        <v>2</v>
      </c>
      <c r="N31" s="40"/>
      <c r="O31" s="40"/>
      <c r="P31" s="40" t="s">
        <v>304</v>
      </c>
      <c r="Q31" s="40"/>
      <c r="R31" s="40"/>
      <c r="S31" s="6" t="s">
        <v>305</v>
      </c>
      <c r="T31" s="62"/>
    </row>
    <row r="32" spans="1:20" ht="30.75" customHeight="1">
      <c r="A32" s="43" t="str">
        <f>'S5 Maquette'!B32</f>
        <v>Méthodologie qualitative 1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302</v>
      </c>
      <c r="F32" s="7" t="s">
        <v>302</v>
      </c>
      <c r="G32" s="7" t="s">
        <v>302</v>
      </c>
      <c r="H32" s="7" t="s">
        <v>302</v>
      </c>
      <c r="I32" s="40" t="s">
        <v>302</v>
      </c>
      <c r="J32" s="40"/>
      <c r="K32" s="40" t="s">
        <v>10</v>
      </c>
      <c r="L32" s="40"/>
      <c r="M32" s="40">
        <v>2</v>
      </c>
      <c r="N32" s="40"/>
      <c r="O32" s="40"/>
      <c r="P32" s="40" t="s">
        <v>304</v>
      </c>
      <c r="Q32" s="40"/>
      <c r="R32" s="40"/>
      <c r="S32" s="6" t="s">
        <v>306</v>
      </c>
      <c r="T32" s="45"/>
    </row>
    <row r="33" spans="1:20" ht="30.75" customHeight="1">
      <c r="A33" s="43" t="str">
        <f>'S5 Maquette'!B33</f>
        <v>Sociologie spécialisée 1</v>
      </c>
      <c r="B33" s="43" t="str">
        <f>'S5 Maquette'!C33</f>
        <v>UE</v>
      </c>
      <c r="C33" s="42">
        <f>'S5 Maquette'!F33</f>
        <v>0</v>
      </c>
      <c r="D33" s="7"/>
      <c r="E33" s="7"/>
      <c r="F33" s="7" t="s">
        <v>302</v>
      </c>
      <c r="G33" s="40"/>
      <c r="H33" s="40"/>
      <c r="I33" s="40" t="s">
        <v>302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'S5 Maquette'!B34</f>
        <v>Sociologie de l'éducation</v>
      </c>
      <c r="B34" s="43" t="str">
        <f>'S5 Maquette'!C34</f>
        <v>ECUE</v>
      </c>
      <c r="C34" s="42">
        <f>'S5 Maquette'!F34</f>
        <v>0</v>
      </c>
      <c r="D34" s="7">
        <v>1</v>
      </c>
      <c r="E34" s="7" t="s">
        <v>302</v>
      </c>
      <c r="F34" s="7" t="s">
        <v>302</v>
      </c>
      <c r="G34" s="7" t="s">
        <v>302</v>
      </c>
      <c r="H34" s="7" t="s">
        <v>302</v>
      </c>
      <c r="I34" s="40" t="s">
        <v>302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>
      <c r="A35" s="43" t="str">
        <f>'S5 Maquette'!B35</f>
        <v>Sociologie de l'action publique</v>
      </c>
      <c r="B35" s="43" t="str">
        <f>'S5 Maquette'!C35</f>
        <v>ECUE</v>
      </c>
      <c r="C35" s="42">
        <f>'S5 Maquette'!F35</f>
        <v>0</v>
      </c>
      <c r="D35" s="7">
        <v>1</v>
      </c>
      <c r="E35" s="7" t="s">
        <v>302</v>
      </c>
      <c r="F35" s="7" t="s">
        <v>302</v>
      </c>
      <c r="G35" s="7" t="s">
        <v>302</v>
      </c>
      <c r="H35" s="7" t="s">
        <v>302</v>
      </c>
      <c r="I35" s="40" t="s">
        <v>302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30.75" customHeight="1">
      <c r="A36" s="43" t="str">
        <f>'S5 Maquette'!B36</f>
        <v>Insertion professionnelle 1</v>
      </c>
      <c r="B36" s="43" t="str">
        <f>'S5 Maquette'!C36</f>
        <v>UE</v>
      </c>
      <c r="C36" s="42">
        <f>'S5 Maquette'!F36</f>
        <v>0</v>
      </c>
      <c r="D36" s="7"/>
      <c r="E36" s="7" t="s">
        <v>302</v>
      </c>
      <c r="F36" s="7" t="s">
        <v>302</v>
      </c>
      <c r="G36" s="40" t="s">
        <v>302</v>
      </c>
      <c r="H36" s="40" t="s">
        <v>302</v>
      </c>
      <c r="I36" s="40" t="s">
        <v>302</v>
      </c>
      <c r="J36" s="40"/>
      <c r="K36" s="40" t="s">
        <v>10</v>
      </c>
      <c r="L36" s="40"/>
      <c r="M36" s="40">
        <v>2</v>
      </c>
      <c r="N36" s="40"/>
      <c r="O36" s="40"/>
      <c r="P36" s="40" t="s">
        <v>304</v>
      </c>
      <c r="Q36" s="40"/>
      <c r="R36" s="40"/>
      <c r="S36" s="6" t="s">
        <v>306</v>
      </c>
      <c r="T36" s="45"/>
    </row>
    <row r="37" spans="1:20" ht="30.75" customHeight="1">
      <c r="A37" s="43" t="str">
        <f>'S5 Maquette'!B37</f>
        <v>Préparation au stage</v>
      </c>
      <c r="B37" s="43" t="str">
        <f>'S5 Maquette'!C37</f>
        <v>ECUE</v>
      </c>
      <c r="C37" s="42">
        <f>'S5 Maquette'!F37</f>
        <v>0</v>
      </c>
      <c r="D37" s="7"/>
      <c r="E37" s="7" t="s">
        <v>307</v>
      </c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>
      <c r="A38" s="43" t="str">
        <f>'S5 Maquette'!B38</f>
        <v>Découverte des métiers de la sociologie</v>
      </c>
      <c r="B38" s="43" t="str">
        <f>'S5 Maquette'!C38</f>
        <v>ECUE</v>
      </c>
      <c r="C38" s="42">
        <f>'S5 Maquette'!F38</f>
        <v>0</v>
      </c>
      <c r="D38" s="7"/>
      <c r="E38" s="7" t="s">
        <v>307</v>
      </c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75" customHeight="1">
      <c r="A39" s="43" t="str">
        <f>'S5 Maquette'!B39</f>
        <v>Ecritures numériques</v>
      </c>
      <c r="B39" s="43" t="str">
        <f>'S5 Maquette'!C39</f>
        <v>ECUE</v>
      </c>
      <c r="C39" s="42" t="str">
        <f>'S5 Maquette'!F39</f>
        <v>Création</v>
      </c>
      <c r="D39" s="7"/>
      <c r="E39" s="7" t="s">
        <v>307</v>
      </c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 t="str">
        <f>'S5 Maquette'!B41</f>
        <v>UE Ressources humaines 1</v>
      </c>
      <c r="B41" s="43" t="str">
        <f>'S5 Maquette'!C41</f>
        <v>OPTION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 t="str">
        <f>'S5 Maquette'!B42</f>
        <v>Management des ressources humaines (ILEERH5)</v>
      </c>
      <c r="B42" s="43" t="str">
        <f>'S5 Maquette'!C42</f>
        <v>ECUE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" t="s">
        <v>308</v>
      </c>
      <c r="T42" s="45"/>
    </row>
    <row r="43" spans="1:20" ht="30.7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 t="str">
        <f>'S5 Maquette'!B44</f>
        <v>UE de pré-professionnalisation L@UCA (Max 1)</v>
      </c>
      <c r="B44" s="43" t="str">
        <f>'S5 Maquette'!C44</f>
        <v>OPTION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64" t="str">
        <f>'S5 Maquette'!B45</f>
        <v>Management de projet</v>
      </c>
      <c r="B45" s="43" t="str">
        <f>'S5 Maquette'!C45</f>
        <v>ECUE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" t="s">
        <v>309</v>
      </c>
      <c r="T45" s="45"/>
    </row>
    <row r="46" spans="1:20" ht="30.75" customHeight="1">
      <c r="A46" s="64" t="str">
        <f>'S5 Maquette'!B46</f>
        <v>Communication</v>
      </c>
      <c r="B46" s="43" t="str">
        <f>'S5 Maquette'!C46</f>
        <v>ECUE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 t="s">
        <v>309</v>
      </c>
      <c r="T46" s="45"/>
    </row>
    <row r="47" spans="1:20" ht="30.7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73" priority="15">
      <formula>$C1="Parcours Pédagogique"</formula>
    </cfRule>
    <cfRule type="expression" dxfId="72" priority="16">
      <formula>$C1="BLOC"</formula>
    </cfRule>
    <cfRule type="expression" dxfId="71" priority="17">
      <formula>$C1="OPTION"</formula>
    </cfRule>
  </conditionalFormatting>
  <conditionalFormatting sqref="A16:S41 A42:R42 A43:S298 T16">
    <cfRule type="expression" dxfId="70" priority="20">
      <formula>$C16="Modification MCC"</formula>
    </cfRule>
  </conditionalFormatting>
  <conditionalFormatting sqref="A18:S41 A42:R42 A43:S300 T18">
    <cfRule type="expression" dxfId="69" priority="24">
      <formula>$C18="Modification"</formula>
    </cfRule>
  </conditionalFormatting>
  <conditionalFormatting sqref="B1:S9 B10:E10 J10:S11 B11:D11 B12:M12 P12 B13:L13 B14:N14 P14:S17 B15:M17 B301:S999">
    <cfRule type="expression" dxfId="68" priority="22">
      <formula>$D1="Création"</formula>
    </cfRule>
    <cfRule type="expression" dxfId="67" priority="23">
      <formula>$D1="Fermeture"</formula>
    </cfRule>
  </conditionalFormatting>
  <conditionalFormatting sqref="C1:S999">
    <cfRule type="expression" dxfId="66" priority="1">
      <formula>$B1="Option"</formula>
    </cfRule>
  </conditionalFormatting>
  <conditionalFormatting sqref="J1:J999">
    <cfRule type="expression" dxfId="65" priority="13">
      <formula>$I1="NON"</formula>
    </cfRule>
  </conditionalFormatting>
  <conditionalFormatting sqref="L1:L999">
    <cfRule type="expression" dxfId="64" priority="8">
      <formula>$K1="CCI (CC Intégral)"</formula>
    </cfRule>
    <cfRule type="expression" dxfId="63" priority="9">
      <formula>$K1="CT (Contrôle terminal)"</formula>
    </cfRule>
  </conditionalFormatting>
  <conditionalFormatting sqref="L18:L300 M18">
    <cfRule type="expression" dxfId="62" priority="18">
      <formula>$K1="CT (Contrôle terminal)"</formula>
    </cfRule>
  </conditionalFormatting>
  <conditionalFormatting sqref="L18:L300">
    <cfRule type="expression" dxfId="61" priority="19">
      <formula>$K1="CCI (CC Intégral)"</formula>
    </cfRule>
  </conditionalFormatting>
  <conditionalFormatting sqref="M1:M999">
    <cfRule type="expression" dxfId="60" priority="14">
      <formula>$K1="CT (Contrôle terminal)"</formula>
    </cfRule>
  </conditionalFormatting>
  <conditionalFormatting sqref="N1:O999">
    <cfRule type="expression" dxfId="59" priority="12">
      <formula>$K1="CCI (CC Intégral)"</formula>
    </cfRule>
  </conditionalFormatting>
  <conditionalFormatting sqref="P14:S17 B15:M17 B1:S9 J10:S11 B12:M12 B14:N14 B301:S999 B13:L13 B10:E10 B11:D11 P12">
    <cfRule type="expression" dxfId="58" priority="21">
      <formula>$D1="Modification"</formula>
    </cfRule>
  </conditionalFormatting>
  <conditionalFormatting sqref="Q1:R999">
    <cfRule type="expression" dxfId="57" priority="10">
      <formula>$P1="Autres"</formula>
    </cfRule>
  </conditionalFormatting>
  <conditionalFormatting sqref="S1:S999">
    <cfRule type="expression" dxfId="56" priority="2">
      <formula>$P1="CT (Contrôle terminal)"</formula>
    </cfRule>
  </conditionalFormatting>
  <conditionalFormatting sqref="S42">
    <cfRule type="expression" dxfId="55" priority="3">
      <formula>$C42="Modification MCC"</formula>
    </cfRule>
    <cfRule type="expression" dxfId="54" priority="4">
      <formula>$C42="Modification"</formula>
    </cfRule>
    <cfRule type="expression" dxfId="53" priority="5">
      <formula>$C42="Création"</formula>
    </cfRule>
    <cfRule type="expression" dxfId="52" priority="6">
      <formula>$C42="Fermeture"</formula>
    </cfRule>
  </conditionalFormatting>
  <conditionalFormatting sqref="T18 A18:S41 A42:R42 A43:S300">
    <cfRule type="expression" dxfId="51" priority="25">
      <formula>$C18="Création"</formula>
    </cfRule>
    <cfRule type="expression" dxfId="50" priority="26">
      <formula>$C18="Fermeture"</formula>
    </cfRule>
  </conditionalFormatting>
  <conditionalFormatting sqref="T18">
    <cfRule type="expression" dxfId="49" priority="11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86B8-0A62-4ECB-8A16-919BB20B5CDD}">
  <dimension ref="A1:T55"/>
  <sheetViews>
    <sheetView tabSelected="1" topLeftCell="A16" workbookViewId="0">
      <pane ySplit="3" topLeftCell="A19" activePane="bottomLeft" state="frozen"/>
      <selection pane="bottomLeft" activeCell="E29" sqref="E29"/>
    </sheetView>
  </sheetViews>
  <sheetFormatPr defaultColWidth="11.42578125" defaultRowHeight="15"/>
  <cols>
    <col min="1" max="1" width="32.85546875" customWidth="1"/>
    <col min="2" max="2" width="18.28515625" customWidth="1"/>
    <col min="5" max="6" width="11.42578125" customWidth="1"/>
    <col min="7" max="7" width="15.5703125" customWidth="1"/>
    <col min="8" max="8" width="13.42578125" customWidth="1"/>
    <col min="9" max="9" width="13.5703125" customWidth="1"/>
    <col min="10" max="10" width="14.140625" customWidth="1"/>
    <col min="11" max="11" width="22.140625" customWidth="1"/>
    <col min="13" max="13" width="12.5703125" customWidth="1"/>
    <col min="14" max="14" width="15.42578125" customWidth="1"/>
    <col min="16" max="16" width="19.85546875" customWidth="1"/>
    <col min="17" max="17" width="16.140625" customWidth="1"/>
    <col min="20" max="20" width="14.28515625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8.75">
      <c r="A7" s="134" t="s">
        <v>216</v>
      </c>
      <c r="B7" s="98" t="s">
        <v>52</v>
      </c>
      <c r="C7" s="101" t="s">
        <v>277</v>
      </c>
      <c r="D7" s="101"/>
      <c r="E7" s="137" t="s">
        <v>78</v>
      </c>
      <c r="F7" s="138"/>
      <c r="G7" s="101" t="s">
        <v>278</v>
      </c>
      <c r="H7" s="98">
        <v>0</v>
      </c>
      <c r="I7" s="98"/>
      <c r="J7" s="38"/>
      <c r="K7" s="21"/>
    </row>
    <row r="8" spans="1:19" ht="18.75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8.75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8.75">
      <c r="A10" s="135"/>
      <c r="B10" s="98"/>
      <c r="C10" s="108" t="s">
        <v>219</v>
      </c>
      <c r="D10" s="108"/>
      <c r="E10" s="112" t="s">
        <v>78</v>
      </c>
      <c r="F10" s="113"/>
      <c r="G10" s="113"/>
      <c r="H10" s="113"/>
      <c r="I10" s="114"/>
      <c r="J10" s="39"/>
      <c r="K10" s="21"/>
    </row>
    <row r="11" spans="1:19" ht="18.75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279</v>
      </c>
      <c r="N12" s="105"/>
      <c r="O12" s="118"/>
      <c r="P12" s="104" t="s">
        <v>280</v>
      </c>
      <c r="Q12" s="105"/>
      <c r="R12" s="105"/>
      <c r="S12" s="118"/>
    </row>
    <row r="13" spans="1:19">
      <c r="A13" s="120" t="s">
        <v>220</v>
      </c>
      <c r="B13" s="122" t="s">
        <v>221</v>
      </c>
      <c r="C13" s="122"/>
      <c r="D13" s="120" t="s">
        <v>281</v>
      </c>
      <c r="E13" s="122"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282</v>
      </c>
      <c r="N14" s="104" t="s">
        <v>283</v>
      </c>
      <c r="O14" s="118"/>
      <c r="P14" s="99"/>
      <c r="Q14" s="125"/>
      <c r="R14" s="128"/>
      <c r="S14" s="120"/>
    </row>
    <row r="15" spans="1:19">
      <c r="A15" s="120" t="s">
        <v>284</v>
      </c>
      <c r="B15" s="130" t="s">
        <v>185</v>
      </c>
      <c r="C15" s="131"/>
      <c r="D15" s="120" t="s">
        <v>285</v>
      </c>
      <c r="E15" s="122"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45">
      <c r="A18" s="3" t="s">
        <v>286</v>
      </c>
      <c r="B18" s="36" t="s">
        <v>287</v>
      </c>
      <c r="C18" s="3" t="s">
        <v>5</v>
      </c>
      <c r="D18" s="3" t="s">
        <v>288</v>
      </c>
      <c r="E18" s="3" t="s">
        <v>289</v>
      </c>
      <c r="F18" s="3" t="s">
        <v>290</v>
      </c>
      <c r="G18" s="3" t="s">
        <v>291</v>
      </c>
      <c r="H18" s="3" t="s">
        <v>292</v>
      </c>
      <c r="I18" s="3" t="s">
        <v>293</v>
      </c>
      <c r="J18" s="3" t="s">
        <v>294</v>
      </c>
      <c r="K18" s="3" t="s">
        <v>295</v>
      </c>
      <c r="L18" s="3" t="s">
        <v>296</v>
      </c>
      <c r="M18" s="3" t="s">
        <v>297</v>
      </c>
      <c r="N18" s="3" t="s">
        <v>287</v>
      </c>
      <c r="O18" s="3" t="s">
        <v>298</v>
      </c>
      <c r="P18" s="3" t="s">
        <v>299</v>
      </c>
      <c r="Q18" s="3" t="s">
        <v>287</v>
      </c>
      <c r="R18" s="3" t="s">
        <v>298</v>
      </c>
      <c r="S18" s="4" t="s">
        <v>300</v>
      </c>
      <c r="T18" s="4" t="s">
        <v>301</v>
      </c>
    </row>
    <row r="19" spans="1:20">
      <c r="A19" s="54" t="s">
        <v>232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>
      <c r="A20" s="54" t="s">
        <v>234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>
      <c r="A21" s="54" t="s">
        <v>236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>
      <c r="A22" s="54" t="s">
        <v>238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>
      <c r="A23" s="54" t="s">
        <v>239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>
      <c r="A24" s="54" t="s">
        <v>241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>
      <c r="A25" s="54" t="s">
        <v>243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>
      <c r="A26" s="54" t="s">
        <v>245</v>
      </c>
      <c r="B26" s="55" t="s">
        <v>23</v>
      </c>
      <c r="C26" s="56"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>
      <c r="A27" s="43" t="s">
        <v>246</v>
      </c>
      <c r="B27" s="43" t="s">
        <v>13</v>
      </c>
      <c r="C27" s="42">
        <v>0</v>
      </c>
      <c r="D27" s="7"/>
      <c r="E27" s="7"/>
      <c r="F27" s="7" t="s">
        <v>302</v>
      </c>
      <c r="G27" s="40"/>
      <c r="H27" s="40"/>
      <c r="I27" s="40" t="s">
        <v>302</v>
      </c>
      <c r="J27" s="40">
        <v>7</v>
      </c>
      <c r="K27" s="40" t="s">
        <v>20</v>
      </c>
      <c r="L27" s="40"/>
      <c r="M27" s="40">
        <v>1</v>
      </c>
      <c r="N27" t="s">
        <v>37</v>
      </c>
      <c r="O27" s="40"/>
      <c r="P27" s="40" t="s">
        <v>20</v>
      </c>
      <c r="Q27" t="s">
        <v>37</v>
      </c>
      <c r="R27" s="40"/>
      <c r="S27" s="40"/>
      <c r="T27" s="45"/>
    </row>
    <row r="28" spans="1:20">
      <c r="A28" s="43" t="s">
        <v>248</v>
      </c>
      <c r="B28" s="43" t="s">
        <v>23</v>
      </c>
      <c r="C28" s="42">
        <v>0</v>
      </c>
      <c r="D28" s="7">
        <v>2</v>
      </c>
      <c r="E28" s="7" t="s">
        <v>302</v>
      </c>
      <c r="F28" s="7" t="s">
        <v>302</v>
      </c>
      <c r="G28" s="40" t="s">
        <v>302</v>
      </c>
      <c r="H28" s="40" t="s">
        <v>302</v>
      </c>
      <c r="I28" s="40" t="s">
        <v>302</v>
      </c>
      <c r="J28" s="40"/>
      <c r="L28" s="40"/>
      <c r="M28" s="40"/>
      <c r="N28" s="40"/>
      <c r="O28" s="40"/>
      <c r="R28" s="40"/>
      <c r="S28" s="40"/>
      <c r="T28" s="45"/>
    </row>
    <row r="29" spans="1:20">
      <c r="A29" s="43" t="s">
        <v>251</v>
      </c>
      <c r="B29" s="43" t="s">
        <v>23</v>
      </c>
      <c r="C29" s="42">
        <v>0</v>
      </c>
      <c r="D29" s="7">
        <v>1</v>
      </c>
      <c r="E29" s="7" t="s">
        <v>302</v>
      </c>
      <c r="F29" s="7" t="s">
        <v>302</v>
      </c>
      <c r="G29" s="40" t="s">
        <v>302</v>
      </c>
      <c r="H29" s="40" t="s">
        <v>302</v>
      </c>
      <c r="I29" s="40" t="s">
        <v>302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5"/>
    </row>
    <row r="30" spans="1:20">
      <c r="A30" s="43" t="s">
        <v>252</v>
      </c>
      <c r="B30" s="43" t="s">
        <v>13</v>
      </c>
      <c r="C30" s="42">
        <v>0</v>
      </c>
      <c r="D30" s="7"/>
      <c r="E30" s="7"/>
      <c r="F30" s="7" t="s">
        <v>302</v>
      </c>
      <c r="G30" s="40"/>
      <c r="H30" s="40"/>
      <c r="I30" s="40" t="s">
        <v>302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>
      <c r="A31" s="43" t="s">
        <v>254</v>
      </c>
      <c r="B31" s="43" t="s">
        <v>23</v>
      </c>
      <c r="C31" s="42">
        <v>0</v>
      </c>
      <c r="D31" s="7">
        <v>1</v>
      </c>
      <c r="E31" s="7" t="s">
        <v>302</v>
      </c>
      <c r="F31" s="7" t="s">
        <v>302</v>
      </c>
      <c r="G31" s="7" t="s">
        <v>302</v>
      </c>
      <c r="H31" s="7" t="s">
        <v>302</v>
      </c>
      <c r="I31" s="40" t="s">
        <v>302</v>
      </c>
      <c r="J31" s="40"/>
      <c r="K31" s="40" t="s">
        <v>20</v>
      </c>
      <c r="L31" s="40"/>
      <c r="M31" s="40">
        <v>1</v>
      </c>
      <c r="N31" s="40" t="s">
        <v>310</v>
      </c>
      <c r="O31" s="40" t="s">
        <v>311</v>
      </c>
      <c r="P31" s="40" t="s">
        <v>20</v>
      </c>
      <c r="Q31" s="40" t="s">
        <v>310</v>
      </c>
      <c r="R31" s="40" t="s">
        <v>311</v>
      </c>
      <c r="S31" s="6" t="s">
        <v>305</v>
      </c>
      <c r="T31" s="62"/>
    </row>
    <row r="32" spans="1:20">
      <c r="A32" s="43" t="s">
        <v>256</v>
      </c>
      <c r="B32" s="43" t="s">
        <v>23</v>
      </c>
      <c r="C32" s="42">
        <v>0</v>
      </c>
      <c r="D32" s="7">
        <v>1</v>
      </c>
      <c r="E32" s="7" t="s">
        <v>302</v>
      </c>
      <c r="F32" s="7" t="s">
        <v>302</v>
      </c>
      <c r="G32" s="7" t="s">
        <v>302</v>
      </c>
      <c r="H32" s="7" t="s">
        <v>302</v>
      </c>
      <c r="I32" s="40" t="s">
        <v>302</v>
      </c>
      <c r="J32" s="40"/>
      <c r="K32" s="40" t="s">
        <v>20</v>
      </c>
      <c r="L32" s="40"/>
      <c r="M32" s="40">
        <v>1</v>
      </c>
      <c r="N32" t="s">
        <v>37</v>
      </c>
      <c r="O32" s="40"/>
      <c r="P32" s="40" t="s">
        <v>20</v>
      </c>
      <c r="Q32" t="s">
        <v>37</v>
      </c>
      <c r="R32" s="40"/>
      <c r="S32" s="6" t="s">
        <v>306</v>
      </c>
      <c r="T32" s="45"/>
    </row>
    <row r="33" spans="1:20">
      <c r="A33" s="43" t="s">
        <v>257</v>
      </c>
      <c r="B33" s="43" t="s">
        <v>13</v>
      </c>
      <c r="C33" s="42">
        <v>0</v>
      </c>
      <c r="D33" s="7"/>
      <c r="E33" s="7"/>
      <c r="F33" s="7" t="s">
        <v>302</v>
      </c>
      <c r="G33" s="40"/>
      <c r="H33" s="40"/>
      <c r="I33" s="40" t="s">
        <v>302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>
      <c r="A34" s="43" t="s">
        <v>259</v>
      </c>
      <c r="B34" s="43" t="s">
        <v>23</v>
      </c>
      <c r="C34" s="42">
        <v>0</v>
      </c>
      <c r="D34" s="7">
        <v>1</v>
      </c>
      <c r="E34" s="7" t="s">
        <v>302</v>
      </c>
      <c r="F34" s="7" t="s">
        <v>302</v>
      </c>
      <c r="G34" s="7" t="s">
        <v>302</v>
      </c>
      <c r="H34" s="7" t="s">
        <v>302</v>
      </c>
      <c r="I34" s="40" t="s">
        <v>302</v>
      </c>
      <c r="J34" s="40"/>
      <c r="K34" s="40" t="s">
        <v>20</v>
      </c>
      <c r="L34" s="40"/>
      <c r="M34" s="40">
        <v>1</v>
      </c>
      <c r="N34" t="s">
        <v>37</v>
      </c>
      <c r="O34" s="40"/>
      <c r="P34" s="40" t="s">
        <v>20</v>
      </c>
      <c r="Q34" t="s">
        <v>37</v>
      </c>
      <c r="R34" s="40"/>
      <c r="S34" s="40"/>
      <c r="T34" s="45"/>
    </row>
    <row r="35" spans="1:20">
      <c r="A35" s="43" t="s">
        <v>261</v>
      </c>
      <c r="B35" s="43" t="s">
        <v>23</v>
      </c>
      <c r="C35" s="42">
        <v>0</v>
      </c>
      <c r="D35" s="7">
        <v>1</v>
      </c>
      <c r="E35" s="7" t="s">
        <v>302</v>
      </c>
      <c r="F35" s="7" t="s">
        <v>302</v>
      </c>
      <c r="G35" s="7" t="s">
        <v>302</v>
      </c>
      <c r="H35" s="7" t="s">
        <v>302</v>
      </c>
      <c r="I35" s="40" t="s">
        <v>302</v>
      </c>
      <c r="J35" s="40"/>
      <c r="K35" s="40" t="s">
        <v>20</v>
      </c>
      <c r="L35" s="40"/>
      <c r="M35" s="40">
        <v>1</v>
      </c>
      <c r="N35" s="40" t="s">
        <v>310</v>
      </c>
      <c r="O35" s="40"/>
      <c r="P35" s="40" t="s">
        <v>20</v>
      </c>
      <c r="Q35" s="40" t="s">
        <v>310</v>
      </c>
      <c r="R35" s="40"/>
      <c r="S35" s="40"/>
      <c r="T35" s="45"/>
    </row>
    <row r="36" spans="1:20">
      <c r="A36" s="43" t="s">
        <v>262</v>
      </c>
      <c r="B36" s="43" t="s">
        <v>13</v>
      </c>
      <c r="C36" s="42">
        <v>0</v>
      </c>
      <c r="D36" s="7"/>
      <c r="E36" s="7" t="s">
        <v>302</v>
      </c>
      <c r="F36" s="7" t="s">
        <v>302</v>
      </c>
      <c r="G36" s="40" t="s">
        <v>302</v>
      </c>
      <c r="H36" s="40" t="s">
        <v>302</v>
      </c>
      <c r="I36" s="40" t="s">
        <v>302</v>
      </c>
      <c r="J36" s="40"/>
      <c r="K36" s="40" t="s">
        <v>20</v>
      </c>
      <c r="L36" s="40"/>
      <c r="M36" s="40">
        <v>1</v>
      </c>
      <c r="N36" t="s">
        <v>37</v>
      </c>
      <c r="O36" s="40"/>
      <c r="P36" s="40" t="s">
        <v>20</v>
      </c>
      <c r="Q36" t="s">
        <v>37</v>
      </c>
      <c r="R36" s="40"/>
      <c r="S36" s="6" t="s">
        <v>306</v>
      </c>
      <c r="T36" s="45"/>
    </row>
    <row r="37" spans="1:20">
      <c r="A37" s="43" t="s">
        <v>264</v>
      </c>
      <c r="B37" s="43" t="s">
        <v>23</v>
      </c>
      <c r="C37" s="42">
        <v>0</v>
      </c>
      <c r="D37" s="7"/>
      <c r="E37" s="7" t="s">
        <v>307</v>
      </c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>
      <c r="A38" s="43" t="s">
        <v>267</v>
      </c>
      <c r="B38" s="43" t="s">
        <v>23</v>
      </c>
      <c r="C38" s="42">
        <v>0</v>
      </c>
      <c r="D38" s="7"/>
      <c r="E38" s="7" t="s">
        <v>307</v>
      </c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>
      <c r="A39" s="43" t="s">
        <v>269</v>
      </c>
      <c r="B39" s="43" t="s">
        <v>23</v>
      </c>
      <c r="C39" s="42" t="s">
        <v>15</v>
      </c>
      <c r="D39" s="7"/>
      <c r="E39" s="7" t="s">
        <v>307</v>
      </c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>
      <c r="A41" s="43" t="s">
        <v>270</v>
      </c>
      <c r="B41" s="43" t="s">
        <v>38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>
      <c r="A42" s="43" t="s">
        <v>271</v>
      </c>
      <c r="B42" s="43" t="s">
        <v>23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" t="s">
        <v>308</v>
      </c>
      <c r="T42" s="45"/>
    </row>
    <row r="43" spans="1:20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>
      <c r="A44" s="43" t="s">
        <v>273</v>
      </c>
      <c r="B44" s="43" t="s">
        <v>38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>
      <c r="A45" s="64" t="s">
        <v>274</v>
      </c>
      <c r="B45" s="43" t="s">
        <v>23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" t="s">
        <v>309</v>
      </c>
      <c r="T45" s="45"/>
    </row>
    <row r="46" spans="1:20">
      <c r="A46" s="64" t="s">
        <v>276</v>
      </c>
      <c r="B46" s="43" t="s">
        <v>23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 t="s">
        <v>309</v>
      </c>
      <c r="T46" s="45"/>
    </row>
    <row r="47" spans="1:20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>
      <c r="A49" s="43">
        <v>0</v>
      </c>
      <c r="B49" s="43">
        <v>0</v>
      </c>
      <c r="C49" s="42"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>
      <c r="A50" s="43">
        <v>0</v>
      </c>
      <c r="B50" s="43">
        <v>0</v>
      </c>
      <c r="C50" s="42"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>
      <c r="A51" s="43">
        <v>0</v>
      </c>
      <c r="B51" s="43">
        <v>0</v>
      </c>
      <c r="C51" s="42"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>
      <c r="A52" s="43">
        <v>0</v>
      </c>
      <c r="B52" s="43">
        <v>0</v>
      </c>
      <c r="C52" s="42"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>
      <c r="A53" s="43">
        <v>0</v>
      </c>
      <c r="B53" s="43">
        <v>0</v>
      </c>
      <c r="C53" s="42"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94" zoomScaleNormal="94" workbookViewId="0">
      <pane ySplit="18" topLeftCell="A40" activePane="bottomLeft" state="frozen"/>
      <selection pane="bottomLeft" activeCell="A36" sqref="A36:B36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18" customHeight="1">
      <c r="A7" s="101" t="s">
        <v>216</v>
      </c>
      <c r="B7" s="95" t="str">
        <f>'Fiche Générale'!B3</f>
        <v>Portail_SHS</v>
      </c>
      <c r="C7" s="101" t="s">
        <v>217</v>
      </c>
      <c r="D7" s="101"/>
      <c r="E7" s="109" t="str">
        <f>'Fiche Générale'!B4</f>
        <v>Sociologie</v>
      </c>
      <c r="F7" s="95"/>
      <c r="G7" s="101" t="s">
        <v>218</v>
      </c>
      <c r="H7" s="139">
        <f>'Fiche Générale'!B5</f>
        <v>0</v>
      </c>
      <c r="I7" s="139"/>
      <c r="J7" s="139"/>
    </row>
    <row r="8" spans="1:10" ht="18" customHeight="1">
      <c r="A8" s="101"/>
      <c r="B8" s="96"/>
      <c r="C8" s="101"/>
      <c r="D8" s="101"/>
      <c r="E8" s="110"/>
      <c r="F8" s="96"/>
      <c r="G8" s="101"/>
      <c r="H8" s="139"/>
      <c r="I8" s="139"/>
      <c r="J8" s="139"/>
    </row>
    <row r="9" spans="1:10" ht="18" customHeight="1">
      <c r="A9" s="101"/>
      <c r="B9" s="96"/>
      <c r="C9" s="101"/>
      <c r="D9" s="101"/>
      <c r="E9" s="111"/>
      <c r="F9" s="97"/>
      <c r="G9" s="101"/>
      <c r="H9" s="139"/>
      <c r="I9" s="139"/>
      <c r="J9" s="139"/>
    </row>
    <row r="10" spans="1:10" ht="18" customHeight="1">
      <c r="A10" s="101"/>
      <c r="B10" s="96"/>
      <c r="C10" s="108" t="s">
        <v>219</v>
      </c>
      <c r="D10" s="108"/>
      <c r="E10" s="112" t="str">
        <f>'Fiche Générale'!B9</f>
        <v>Sociologie</v>
      </c>
      <c r="F10" s="113"/>
      <c r="G10" s="113"/>
      <c r="H10" s="113"/>
      <c r="I10" s="113"/>
      <c r="J10" s="114"/>
    </row>
    <row r="11" spans="1:10" ht="18" customHeight="1">
      <c r="A11" s="101"/>
      <c r="B11" s="97"/>
      <c r="C11" s="108"/>
      <c r="D11" s="108"/>
      <c r="E11" s="115"/>
      <c r="F11" s="116"/>
      <c r="G11" s="116"/>
      <c r="H11" s="116"/>
      <c r="I11" s="116"/>
      <c r="J11" s="117"/>
    </row>
    <row r="13" spans="1:10">
      <c r="A13" s="100" t="s">
        <v>220</v>
      </c>
      <c r="B13" s="131" t="str">
        <f>'S5 Maquette'!B13:B14</f>
        <v>3 ème Année de Licence</v>
      </c>
      <c r="C13" s="100" t="s">
        <v>222</v>
      </c>
      <c r="D13" s="100"/>
      <c r="E13" s="122">
        <f>'S5 Maquette'!E13:F14</f>
        <v>0</v>
      </c>
      <c r="F13" s="122"/>
      <c r="G13" s="100" t="s">
        <v>199</v>
      </c>
      <c r="H13" s="68">
        <f>Calcul!D7</f>
        <v>228</v>
      </c>
      <c r="I13" s="68"/>
    </row>
    <row r="14" spans="1:10">
      <c r="A14" s="100"/>
      <c r="B14" s="133"/>
      <c r="C14" s="100"/>
      <c r="D14" s="100"/>
      <c r="E14" s="122"/>
      <c r="F14" s="122"/>
      <c r="G14" s="100"/>
      <c r="H14" s="68"/>
      <c r="I14" s="68"/>
    </row>
    <row r="15" spans="1:10">
      <c r="A15" s="100" t="s">
        <v>223</v>
      </c>
      <c r="B15" s="102" t="s">
        <v>186</v>
      </c>
      <c r="C15" s="104" t="s">
        <v>224</v>
      </c>
      <c r="D15" s="105"/>
      <c r="E15" s="100"/>
      <c r="F15" s="100"/>
      <c r="G15" s="100" t="s">
        <v>200</v>
      </c>
      <c r="H15" s="68">
        <f ca="1">Calcul!D20</f>
        <v>198</v>
      </c>
      <c r="I15" s="68"/>
    </row>
    <row r="16" spans="1:10">
      <c r="A16" s="100"/>
      <c r="B16" s="103"/>
      <c r="C16" s="106"/>
      <c r="D16" s="107"/>
      <c r="E16" s="100"/>
      <c r="F16" s="100"/>
      <c r="G16" s="100"/>
      <c r="H16" s="68"/>
      <c r="I16" s="68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312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313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314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315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316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65">
        <v>1</v>
      </c>
      <c r="B27" s="66" t="s">
        <v>317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4" t="s">
        <v>247</v>
      </c>
      <c r="B28" s="6" t="s">
        <v>318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14">
        <v>24</v>
      </c>
      <c r="J28" s="7"/>
      <c r="K28" s="7"/>
      <c r="L28" s="7"/>
      <c r="M28" s="7" t="s">
        <v>14</v>
      </c>
      <c r="N28" s="5"/>
      <c r="O28" s="5" t="s">
        <v>249</v>
      </c>
    </row>
    <row r="29" spans="1:15" ht="43.35" customHeight="1">
      <c r="A29" s="24" t="s">
        <v>250</v>
      </c>
      <c r="B29" s="6" t="s">
        <v>319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249</v>
      </c>
    </row>
    <row r="30" spans="1:15" ht="43.35" customHeight="1">
      <c r="A30" s="67">
        <v>2</v>
      </c>
      <c r="B30" s="66" t="s">
        <v>320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4" t="s">
        <v>253</v>
      </c>
      <c r="B31" s="6" t="s">
        <v>321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249</v>
      </c>
    </row>
    <row r="32" spans="1:15" ht="43.35" customHeight="1">
      <c r="A32" s="24" t="s">
        <v>255</v>
      </c>
      <c r="B32" s="6" t="s">
        <v>322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249</v>
      </c>
    </row>
    <row r="33" spans="1:15" ht="43.35" customHeight="1">
      <c r="A33" s="67">
        <v>3</v>
      </c>
      <c r="B33" s="66" t="s">
        <v>323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 t="s">
        <v>258</v>
      </c>
      <c r="B34" s="6" t="s">
        <v>324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249</v>
      </c>
    </row>
    <row r="35" spans="1:15" ht="43.35" customHeight="1">
      <c r="A35" s="24" t="s">
        <v>260</v>
      </c>
      <c r="B35" s="6" t="s">
        <v>325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249</v>
      </c>
    </row>
    <row r="36" spans="1:15" ht="43.35" customHeight="1">
      <c r="A36" s="67">
        <v>4</v>
      </c>
      <c r="B36" s="66" t="s">
        <v>326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263</v>
      </c>
      <c r="B37" s="6" t="s">
        <v>327</v>
      </c>
      <c r="C37" s="7" t="s">
        <v>23</v>
      </c>
      <c r="D37" s="7">
        <v>3</v>
      </c>
      <c r="E37" s="5"/>
      <c r="F37" s="5"/>
      <c r="G37" s="5"/>
      <c r="H37" s="7"/>
      <c r="I37" s="7"/>
      <c r="J37" s="7">
        <v>12</v>
      </c>
      <c r="K37" s="7"/>
      <c r="L37" s="7"/>
      <c r="M37" s="7" t="s">
        <v>14</v>
      </c>
      <c r="N37" s="5"/>
      <c r="O37" s="5" t="s">
        <v>265</v>
      </c>
    </row>
    <row r="38" spans="1:15" ht="43.35" customHeight="1">
      <c r="A38" s="24" t="s">
        <v>266</v>
      </c>
      <c r="B38" s="6" t="s">
        <v>269</v>
      </c>
      <c r="C38" s="7" t="s">
        <v>23</v>
      </c>
      <c r="D38" s="7">
        <v>3</v>
      </c>
      <c r="E38" s="5"/>
      <c r="F38" s="5" t="s">
        <v>15</v>
      </c>
      <c r="G38" s="5"/>
      <c r="H38" s="7" t="s">
        <v>144</v>
      </c>
      <c r="I38" s="7"/>
      <c r="J38" s="7">
        <v>12</v>
      </c>
      <c r="K38" s="7"/>
      <c r="L38" s="7"/>
      <c r="M38" s="7" t="s">
        <v>14</v>
      </c>
      <c r="N38" s="5"/>
      <c r="O38" s="5" t="s">
        <v>265</v>
      </c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 t="s">
        <v>328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 t="s">
        <v>329</v>
      </c>
      <c r="C41" s="7" t="s">
        <v>23</v>
      </c>
      <c r="D41" s="7"/>
      <c r="E41" s="5" t="s">
        <v>26</v>
      </c>
      <c r="F41" s="5"/>
      <c r="G41" s="5"/>
      <c r="H41" s="7"/>
      <c r="I41" s="7">
        <v>20</v>
      </c>
      <c r="J41" s="7"/>
      <c r="K41" s="7"/>
      <c r="L41" s="7"/>
      <c r="M41" s="7" t="s">
        <v>24</v>
      </c>
      <c r="N41" s="5" t="s">
        <v>272</v>
      </c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48" priority="28">
      <formula>$C1="Option"</formula>
    </cfRule>
  </conditionalFormatting>
  <conditionalFormatting sqref="A19:C26">
    <cfRule type="expression" dxfId="47" priority="29">
      <formula>$F19="Fermeture"</formula>
    </cfRule>
    <cfRule type="expression" dxfId="46" priority="30">
      <formula>$F19="Modification"</formula>
    </cfRule>
    <cfRule type="expression" dxfId="45" priority="31">
      <formula>$F19="Création"</formula>
    </cfRule>
  </conditionalFormatting>
  <conditionalFormatting sqref="A1:O9 A10:E10 K10:O11 A11:D11 A12:O12 A13:H13 J13:O16 A14:F14 A15:H15 A16:F16 A17:O18 D19:O26 A27:O27 A28:N29 A30:O30 A31:N32 A33:O33 A34:N35 A36:O36 A37:N38 A39:O40 A41 C41:O41 A42:O999">
    <cfRule type="expression" dxfId="44" priority="46">
      <formula>$F1="Modification"</formula>
    </cfRule>
    <cfRule type="expression" dxfId="43" priority="47">
      <formula>$F1="Création"</formula>
    </cfRule>
  </conditionalFormatting>
  <conditionalFormatting sqref="A1:O9 K10:O11 A12:O12 J13:O16 A17:O18 D19:O26 A27:O27 A28:N29 A30:O30 A31:N32 A33:O33 A34:N35 A36:O36 A37:N38 A39:O40 C41:O41 A42:O999 A10:E10 A11:D11 A13:H13 A14:F14 A15:H15 A16:F16 A41">
    <cfRule type="expression" dxfId="42" priority="45">
      <formula>$F1="Fermeture"</formula>
    </cfRule>
  </conditionalFormatting>
  <conditionalFormatting sqref="B41">
    <cfRule type="expression" dxfId="41" priority="1">
      <formula>$F41="Fermeture"</formula>
    </cfRule>
    <cfRule type="expression" dxfId="40" priority="2">
      <formula>$F41="Modification"</formula>
    </cfRule>
    <cfRule type="expression" dxfId="39" priority="3">
      <formula>$F41="Création"</formula>
    </cfRule>
  </conditionalFormatting>
  <conditionalFormatting sqref="D1:E999 G1:N999">
    <cfRule type="expression" dxfId="38" priority="42">
      <formula>$C1="Option"</formula>
    </cfRule>
  </conditionalFormatting>
  <conditionalFormatting sqref="N1:N999">
    <cfRule type="expression" dxfId="37" priority="44">
      <formula>$M1="Porteuse"</formula>
    </cfRule>
  </conditionalFormatting>
  <conditionalFormatting sqref="O28:O29">
    <cfRule type="expression" dxfId="36" priority="22">
      <formula>$F28="Fermeture"</formula>
    </cfRule>
    <cfRule type="expression" dxfId="35" priority="23">
      <formula>$F28="Modification"</formula>
    </cfRule>
    <cfRule type="expression" dxfId="34" priority="24">
      <formula>$F28="Création"</formula>
    </cfRule>
  </conditionalFormatting>
  <conditionalFormatting sqref="O31:O32">
    <cfRule type="expression" dxfId="33" priority="16">
      <formula>$F31="Fermeture"</formula>
    </cfRule>
    <cfRule type="expression" dxfId="32" priority="17">
      <formula>$F31="Modification"</formula>
    </cfRule>
    <cfRule type="expression" dxfId="31" priority="18">
      <formula>$F31="Création"</formula>
    </cfRule>
  </conditionalFormatting>
  <conditionalFormatting sqref="O34:O35">
    <cfRule type="expression" dxfId="30" priority="10">
      <formula>$F34="Fermeture"</formula>
    </cfRule>
    <cfRule type="expression" dxfId="29" priority="11">
      <formula>$F34="Modification"</formula>
    </cfRule>
    <cfRule type="expression" dxfId="28" priority="12">
      <formula>$F34="Création"</formula>
    </cfRule>
  </conditionalFormatting>
  <conditionalFormatting sqref="O37:O38">
    <cfRule type="expression" dxfId="27" priority="4">
      <formula>$F37="Fermeture"</formula>
    </cfRule>
    <cfRule type="expression" dxfId="26" priority="5">
      <formula>$F37="Modification"</formula>
    </cfRule>
    <cfRule type="expression" dxfId="25" priority="6">
      <formula>$F37="Création"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93" zoomScaleNormal="93" workbookViewId="0">
      <pane ySplit="18" topLeftCell="A41" activePane="bottomLeft" state="frozen"/>
      <selection pane="bottomLeft" activeCell="A41" sqref="A41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4.45" customHeight="1">
      <c r="A7" s="134" t="s">
        <v>216</v>
      </c>
      <c r="B7" s="98" t="str">
        <f>'Fiche Générale'!B3</f>
        <v>Portail_SHS</v>
      </c>
      <c r="C7" s="101" t="s">
        <v>277</v>
      </c>
      <c r="D7" s="101"/>
      <c r="E7" s="137" t="str">
        <f>'Fiche Générale'!B4</f>
        <v>Sociologie</v>
      </c>
      <c r="F7" s="138"/>
      <c r="G7" s="101" t="s">
        <v>278</v>
      </c>
      <c r="H7" s="98">
        <f>'Fiche Générale'!B5</f>
        <v>0</v>
      </c>
      <c r="I7" s="98"/>
      <c r="J7" s="38"/>
      <c r="K7" s="21"/>
    </row>
    <row r="8" spans="1:19" ht="14.45" customHeight="1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4.45" customHeight="1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4.45" customHeight="1">
      <c r="A10" s="135"/>
      <c r="B10" s="98"/>
      <c r="C10" s="108" t="s">
        <v>219</v>
      </c>
      <c r="D10" s="108"/>
      <c r="E10" s="112" t="str">
        <f>'Fiche Générale'!B9</f>
        <v>Sociologie</v>
      </c>
      <c r="F10" s="113"/>
      <c r="G10" s="113"/>
      <c r="H10" s="113"/>
      <c r="I10" s="114"/>
      <c r="J10" s="39"/>
      <c r="K10" s="21"/>
    </row>
    <row r="11" spans="1:19" ht="14.45" customHeight="1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279</v>
      </c>
      <c r="N12" s="105"/>
      <c r="O12" s="118"/>
      <c r="P12" s="104" t="s">
        <v>280</v>
      </c>
      <c r="Q12" s="105"/>
      <c r="R12" s="105"/>
      <c r="S12" s="118"/>
    </row>
    <row r="13" spans="1:19">
      <c r="A13" s="120" t="s">
        <v>220</v>
      </c>
      <c r="B13" s="122" t="str">
        <f>'S6 Maquette'!B13:B14</f>
        <v>3 ème Année de Licence</v>
      </c>
      <c r="C13" s="122"/>
      <c r="D13" s="120" t="s">
        <v>281</v>
      </c>
      <c r="E13" s="122">
        <f>'S6 Maquette'!E13:F14</f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282</v>
      </c>
      <c r="N14" s="104" t="s">
        <v>283</v>
      </c>
      <c r="O14" s="118"/>
      <c r="P14" s="99"/>
      <c r="Q14" s="125"/>
      <c r="R14" s="128"/>
      <c r="S14" s="120"/>
    </row>
    <row r="15" spans="1:19">
      <c r="A15" s="120" t="s">
        <v>284</v>
      </c>
      <c r="B15" s="130" t="str">
        <f>'S6 Maquette'!B15:B16</f>
        <v>Semestre 6</v>
      </c>
      <c r="C15" s="131"/>
      <c r="D15" s="120" t="s">
        <v>285</v>
      </c>
      <c r="E15" s="122">
        <f>'S6 Maquette'!E15:F16</f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59.45" customHeight="1">
      <c r="A18" s="3" t="s">
        <v>286</v>
      </c>
      <c r="B18" s="36" t="s">
        <v>287</v>
      </c>
      <c r="C18" s="3" t="s">
        <v>5</v>
      </c>
      <c r="D18" s="3" t="s">
        <v>288</v>
      </c>
      <c r="E18" s="3" t="s">
        <v>289</v>
      </c>
      <c r="F18" s="3" t="s">
        <v>290</v>
      </c>
      <c r="G18" s="3" t="s">
        <v>291</v>
      </c>
      <c r="H18" s="3" t="s">
        <v>292</v>
      </c>
      <c r="I18" s="3" t="s">
        <v>293</v>
      </c>
      <c r="J18" s="3" t="s">
        <v>294</v>
      </c>
      <c r="K18" s="3" t="s">
        <v>295</v>
      </c>
      <c r="L18" s="3" t="s">
        <v>296</v>
      </c>
      <c r="M18" s="3" t="s">
        <v>297</v>
      </c>
      <c r="N18" s="3" t="s">
        <v>287</v>
      </c>
      <c r="O18" s="3" t="s">
        <v>298</v>
      </c>
      <c r="P18" s="3" t="s">
        <v>299</v>
      </c>
      <c r="Q18" s="3" t="s">
        <v>287</v>
      </c>
      <c r="R18" s="3" t="s">
        <v>298</v>
      </c>
      <c r="S18" s="4" t="s">
        <v>300</v>
      </c>
      <c r="T18" s="4" t="s">
        <v>301</v>
      </c>
    </row>
    <row r="19" spans="1:20" ht="30.7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43" t="str">
        <f>'S6 Maquette'!B27</f>
        <v>Théorie 2</v>
      </c>
      <c r="B27" s="43" t="str">
        <f>'S6 Maquette'!C27</f>
        <v>UE</v>
      </c>
      <c r="C27" s="42">
        <f>'S6 Maquette'!F27</f>
        <v>0</v>
      </c>
      <c r="D27" s="7"/>
      <c r="E27" s="7"/>
      <c r="F27" s="7" t="s">
        <v>302</v>
      </c>
      <c r="G27" s="40"/>
      <c r="H27" s="40"/>
      <c r="I27" s="7" t="s">
        <v>302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'S6 Maquette'!B28</f>
        <v>Théorie sociologique 4</v>
      </c>
      <c r="B28" s="43" t="str">
        <f>'S6 Maquette'!C28</f>
        <v>ECUE</v>
      </c>
      <c r="C28" s="42">
        <f>'S6 Maquette'!F28</f>
        <v>0</v>
      </c>
      <c r="D28" s="7">
        <v>2</v>
      </c>
      <c r="E28" s="7" t="s">
        <v>302</v>
      </c>
      <c r="F28" s="7" t="s">
        <v>302</v>
      </c>
      <c r="G28" s="40" t="s">
        <v>302</v>
      </c>
      <c r="H28" s="40" t="s">
        <v>302</v>
      </c>
      <c r="I28" s="7" t="s">
        <v>302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11</v>
      </c>
      <c r="R28" s="40" t="s">
        <v>303</v>
      </c>
      <c r="S28" s="40"/>
      <c r="T28" s="45"/>
    </row>
    <row r="29" spans="1:20" ht="30.75" customHeight="1">
      <c r="A29" s="43" t="str">
        <f>'S6 Maquette'!B29</f>
        <v>Lectures de textes 4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302</v>
      </c>
      <c r="F29" s="7" t="s">
        <v>302</v>
      </c>
      <c r="G29" s="40" t="s">
        <v>302</v>
      </c>
      <c r="H29" s="40" t="s">
        <v>302</v>
      </c>
      <c r="I29" s="7" t="s">
        <v>302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>
      <c r="A30" s="43" t="str">
        <f>'S6 Maquette'!B30</f>
        <v>Méthodologie 2</v>
      </c>
      <c r="B30" s="43" t="str">
        <f>'S6 Maquette'!C30</f>
        <v>UE</v>
      </c>
      <c r="C30" s="42">
        <f>'S6 Maquette'!F30</f>
        <v>0</v>
      </c>
      <c r="D30" s="7"/>
      <c r="E30" s="7"/>
      <c r="F30" s="7" t="s">
        <v>302</v>
      </c>
      <c r="G30" s="40"/>
      <c r="H30" s="40"/>
      <c r="I30" s="7" t="s">
        <v>302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'S6 Maquette'!B31</f>
        <v>Méthodologie quantitative 2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302</v>
      </c>
      <c r="F31" s="7" t="s">
        <v>302</v>
      </c>
      <c r="G31" s="40" t="s">
        <v>302</v>
      </c>
      <c r="H31" s="40" t="s">
        <v>302</v>
      </c>
      <c r="I31" s="7" t="s">
        <v>302</v>
      </c>
      <c r="J31" s="40"/>
      <c r="K31" s="40" t="s">
        <v>10</v>
      </c>
      <c r="L31" s="40"/>
      <c r="M31" s="40">
        <v>2</v>
      </c>
      <c r="N31" s="40"/>
      <c r="O31" s="40"/>
      <c r="P31" s="40" t="s">
        <v>304</v>
      </c>
      <c r="Q31" s="40"/>
      <c r="R31" s="40"/>
      <c r="S31" s="6" t="s">
        <v>330</v>
      </c>
      <c r="T31" s="45"/>
    </row>
    <row r="32" spans="1:20" ht="30.75" customHeight="1">
      <c r="A32" s="43" t="str">
        <f>'S6 Maquette'!B32</f>
        <v>Méthodologie qualitative 2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302</v>
      </c>
      <c r="F32" s="7" t="s">
        <v>302</v>
      </c>
      <c r="G32" s="40" t="s">
        <v>302</v>
      </c>
      <c r="H32" s="40" t="s">
        <v>302</v>
      </c>
      <c r="I32" s="7" t="s">
        <v>302</v>
      </c>
      <c r="J32" s="40"/>
      <c r="K32" s="40" t="s">
        <v>10</v>
      </c>
      <c r="L32" s="40"/>
      <c r="M32" s="40">
        <v>2</v>
      </c>
      <c r="N32" s="40"/>
      <c r="O32" s="40"/>
      <c r="P32" s="40" t="s">
        <v>304</v>
      </c>
      <c r="Q32" s="40"/>
      <c r="R32" s="40"/>
      <c r="S32" s="6" t="s">
        <v>331</v>
      </c>
      <c r="T32" s="45"/>
    </row>
    <row r="33" spans="1:20" ht="30.75" customHeight="1">
      <c r="A33" s="43" t="str">
        <f>'S6 Maquette'!B33</f>
        <v>Sociologie spécialisée 2</v>
      </c>
      <c r="B33" s="43" t="str">
        <f>'S6 Maquette'!C33</f>
        <v>UE</v>
      </c>
      <c r="C33" s="42">
        <f>'S6 Maquette'!F33</f>
        <v>0</v>
      </c>
      <c r="D33" s="7"/>
      <c r="E33" s="7"/>
      <c r="F33" s="7" t="s">
        <v>302</v>
      </c>
      <c r="G33" s="40"/>
      <c r="H33" s="40"/>
      <c r="I33" s="7" t="s">
        <v>302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'S6 Maquette'!B34</f>
        <v>Sociologie de l'innovation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302</v>
      </c>
      <c r="F34" s="7" t="s">
        <v>302</v>
      </c>
      <c r="G34" s="40" t="s">
        <v>302</v>
      </c>
      <c r="H34" s="40" t="s">
        <v>302</v>
      </c>
      <c r="I34" s="7" t="s">
        <v>302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>
      <c r="A35" s="43" t="str">
        <f>'S6 Maquette'!B35</f>
        <v>Sociologie du travail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302</v>
      </c>
      <c r="F35" s="7" t="s">
        <v>302</v>
      </c>
      <c r="G35" s="40" t="s">
        <v>302</v>
      </c>
      <c r="H35" s="40" t="s">
        <v>302</v>
      </c>
      <c r="I35" s="7" t="s">
        <v>302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30.75" customHeight="1">
      <c r="A36" s="43" t="str">
        <f>'S6 Maquette'!B36</f>
        <v>Insertion professionnelle 2</v>
      </c>
      <c r="B36" s="43" t="str">
        <f>'S6 Maquette'!C36</f>
        <v>UE</v>
      </c>
      <c r="C36" s="42">
        <f>'S6 Maquette'!F36</f>
        <v>0</v>
      </c>
      <c r="D36" s="7"/>
      <c r="E36" s="7" t="s">
        <v>302</v>
      </c>
      <c r="F36" s="7" t="s">
        <v>302</v>
      </c>
      <c r="G36" s="40" t="s">
        <v>302</v>
      </c>
      <c r="H36" s="40" t="s">
        <v>302</v>
      </c>
      <c r="I36" s="40" t="s">
        <v>302</v>
      </c>
      <c r="J36" s="40"/>
      <c r="K36" s="40" t="s">
        <v>10</v>
      </c>
      <c r="L36" s="40"/>
      <c r="M36" s="40">
        <v>2</v>
      </c>
      <c r="N36" s="40"/>
      <c r="O36" s="40"/>
      <c r="P36" s="40" t="s">
        <v>304</v>
      </c>
      <c r="Q36" s="40"/>
      <c r="R36" s="40"/>
      <c r="S36" s="6" t="s">
        <v>331</v>
      </c>
      <c r="T36" s="45"/>
    </row>
    <row r="37" spans="1:20" ht="30.75" customHeight="1">
      <c r="A37" s="43" t="str">
        <f>'S6 Maquette'!B37</f>
        <v>Stage</v>
      </c>
      <c r="B37" s="43" t="str">
        <f>'S6 Maquette'!C37</f>
        <v>ECUE</v>
      </c>
      <c r="C37" s="42">
        <f>'S6 Maquette'!F37</f>
        <v>0</v>
      </c>
      <c r="D37" s="7"/>
      <c r="E37" s="7" t="s">
        <v>307</v>
      </c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75" customHeight="1">
      <c r="A38" s="43" t="str">
        <f>'S6 Maquette'!B38</f>
        <v>Ecritures numériques</v>
      </c>
      <c r="B38" s="43" t="str">
        <f>'S6 Maquette'!C38</f>
        <v>ECUE</v>
      </c>
      <c r="C38" s="42" t="str">
        <f>'S6 Maquette'!F38</f>
        <v>Création</v>
      </c>
      <c r="D38" s="7"/>
      <c r="E38" s="7" t="s">
        <v>307</v>
      </c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75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>
      <c r="A40" s="43" t="str">
        <f>'S6 Maquette'!B40</f>
        <v>UE Ressources humaines 2</v>
      </c>
      <c r="B40" s="43" t="str">
        <f>'S6 Maquette'!C40</f>
        <v>OPTION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64" t="str">
        <f>'S6 Maquette'!B41</f>
        <v>Gestion prévisionnelle des emplois et des compétences (ILEEGP6)</v>
      </c>
      <c r="B41" s="43" t="str">
        <f>'S6 Maquette'!C41</f>
        <v>ECUE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" t="s">
        <v>308</v>
      </c>
      <c r="T41" s="45"/>
    </row>
    <row r="42" spans="1:20" ht="30.75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4" priority="15">
      <formula>$C1="Parcours Pédagogique"</formula>
    </cfRule>
    <cfRule type="expression" dxfId="23" priority="16">
      <formula>$C1="BLOC"</formula>
    </cfRule>
    <cfRule type="expression" dxfId="22" priority="17">
      <formula>$C1="OPTION"</formula>
    </cfRule>
  </conditionalFormatting>
  <conditionalFormatting sqref="A16:S40 A41:R41 A42:S298 T16">
    <cfRule type="expression" dxfId="21" priority="20">
      <formula>$C16="Modification MCC"</formula>
    </cfRule>
  </conditionalFormatting>
  <conditionalFormatting sqref="A18:S40 A41:R41 A42:S300 T18">
    <cfRule type="expression" dxfId="20" priority="25">
      <formula>$C18="Modification"</formula>
    </cfRule>
  </conditionalFormatting>
  <conditionalFormatting sqref="B1:S9 B10:E10 J10:S11 B11:D11 B12:M12 P12 B13:L13 B14:N14 P14:S17 B15:M17 B301:S999">
    <cfRule type="expression" dxfId="19" priority="22">
      <formula>$D1="Création"</formula>
    </cfRule>
    <cfRule type="expression" dxfId="18" priority="23">
      <formula>$D1="Fermeture"</formula>
    </cfRule>
  </conditionalFormatting>
  <conditionalFormatting sqref="C1:S999">
    <cfRule type="expression" dxfId="17" priority="1">
      <formula>$B1="Option"</formula>
    </cfRule>
  </conditionalFormatting>
  <conditionalFormatting sqref="J1:J999">
    <cfRule type="expression" dxfId="16" priority="13">
      <formula>$I1="NON"</formula>
    </cfRule>
  </conditionalFormatting>
  <conditionalFormatting sqref="L1:L999">
    <cfRule type="expression" dxfId="15" priority="8">
      <formula>$K1="CCI (CC Intégral)"</formula>
    </cfRule>
    <cfRule type="expression" dxfId="14" priority="9">
      <formula>$K1="CT (Contrôle terminal)"</formula>
    </cfRule>
  </conditionalFormatting>
  <conditionalFormatting sqref="L18:L300 M18">
    <cfRule type="expression" dxfId="13" priority="18">
      <formula>$K1="CT (Contrôle terminal)"</formula>
    </cfRule>
  </conditionalFormatting>
  <conditionalFormatting sqref="L18:L300">
    <cfRule type="expression" dxfId="12" priority="19">
      <formula>$K1="CCI (CC Intégral)"</formula>
    </cfRule>
  </conditionalFormatting>
  <conditionalFormatting sqref="M1:M999">
    <cfRule type="expression" dxfId="11" priority="14">
      <formula>$K1="CT (Contrôle terminal)"</formula>
    </cfRule>
  </conditionalFormatting>
  <conditionalFormatting sqref="N1:O999">
    <cfRule type="expression" dxfId="10" priority="12">
      <formula>$K1="CCI (CC Intégral)"</formula>
    </cfRule>
  </conditionalFormatting>
  <conditionalFormatting sqref="P14:S17 B15:M17 B1:S9 J10:S11 B12:M12 B14:N14 B301:S999 B13:L13 B10:E10 B11:D11 P12">
    <cfRule type="expression" dxfId="9" priority="21">
      <formula>$D1="Modification"</formula>
    </cfRule>
  </conditionalFormatting>
  <conditionalFormatting sqref="Q1:R999">
    <cfRule type="expression" dxfId="8" priority="10">
      <formula>$P1="Autres"</formula>
    </cfRule>
  </conditionalFormatting>
  <conditionalFormatting sqref="S1:S999">
    <cfRule type="expression" dxfId="7" priority="2">
      <formula>$P1="CT (Contrôle terminal)"</formula>
    </cfRule>
  </conditionalFormatting>
  <conditionalFormatting sqref="S41">
    <cfRule type="expression" dxfId="6" priority="3">
      <formula>$C41="Modification MCC"</formula>
    </cfRule>
    <cfRule type="expression" dxfId="5" priority="4">
      <formula>$C41="Modification"</formula>
    </cfRule>
    <cfRule type="expression" dxfId="4" priority="5">
      <formula>$C41="Création"</formula>
    </cfRule>
    <cfRule type="expression" dxfId="3" priority="6">
      <formula>$C41="Fermeture"</formula>
    </cfRule>
  </conditionalFormatting>
  <conditionalFormatting sqref="T18 A18:S40 A41:R41 A42:S300">
    <cfRule type="expression" dxfId="2" priority="26">
      <formula>$C18="Création"</formula>
    </cfRule>
    <cfRule type="expression" dxfId="1" priority="27">
      <formula>$C18="Fermeture"</formula>
    </cfRule>
  </conditionalFormatting>
  <conditionalFormatting sqref="T18">
    <cfRule type="expression" dxfId="0" priority="11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6D13-5BDD-4BCB-AAF5-7920C0CF4707}">
  <dimension ref="A1:T47"/>
  <sheetViews>
    <sheetView workbookViewId="0">
      <selection activeCell="B13" sqref="B13:C14"/>
    </sheetView>
  </sheetViews>
  <sheetFormatPr defaultColWidth="11.42578125" defaultRowHeight="15"/>
  <cols>
    <col min="1" max="1" width="54.5703125" customWidth="1"/>
    <col min="2" max="2" width="14.140625" customWidth="1"/>
    <col min="7" max="7" width="15.28515625" customWidth="1"/>
    <col min="8" max="8" width="12.140625" customWidth="1"/>
    <col min="9" max="9" width="12.7109375" customWidth="1"/>
    <col min="10" max="10" width="12.85546875" customWidth="1"/>
    <col min="13" max="13" width="14.140625" customWidth="1"/>
    <col min="14" max="14" width="15.85546875" customWidth="1"/>
    <col min="16" max="16" width="18.42578125" customWidth="1"/>
    <col min="17" max="17" width="17" customWidth="1"/>
    <col min="18" max="18" width="13.140625" customWidth="1"/>
    <col min="20" max="20" width="13.28515625" customWidth="1"/>
  </cols>
  <sheetData>
    <row r="1" spans="1:19">
      <c r="A1" s="99"/>
      <c r="B1" s="99"/>
      <c r="C1" s="99"/>
      <c r="D1" s="99"/>
      <c r="E1" s="99"/>
      <c r="F1" s="99"/>
      <c r="G1" s="99"/>
      <c r="H1" s="99"/>
      <c r="I1" s="99"/>
      <c r="J1" s="37"/>
    </row>
    <row r="2" spans="1:19">
      <c r="A2" s="99"/>
      <c r="B2" s="99"/>
      <c r="C2" s="99"/>
      <c r="D2" s="99"/>
      <c r="E2" s="99"/>
      <c r="F2" s="99"/>
      <c r="G2" s="99"/>
      <c r="H2" s="99"/>
      <c r="I2" s="99"/>
      <c r="J2" s="37"/>
    </row>
    <row r="3" spans="1:19">
      <c r="A3" s="99"/>
      <c r="B3" s="99"/>
      <c r="C3" s="99"/>
      <c r="D3" s="99"/>
      <c r="E3" s="99"/>
      <c r="F3" s="99"/>
      <c r="G3" s="99"/>
      <c r="H3" s="99"/>
      <c r="I3" s="99"/>
      <c r="J3" s="37"/>
    </row>
    <row r="4" spans="1:19">
      <c r="A4" s="99"/>
      <c r="B4" s="99"/>
      <c r="C4" s="99"/>
      <c r="D4" s="99"/>
      <c r="E4" s="99"/>
      <c r="F4" s="99"/>
      <c r="G4" s="99"/>
      <c r="H4" s="99"/>
      <c r="I4" s="99"/>
      <c r="J4" s="37"/>
    </row>
    <row r="5" spans="1:19">
      <c r="A5" s="99"/>
      <c r="B5" s="99"/>
      <c r="C5" s="99"/>
      <c r="D5" s="99"/>
      <c r="E5" s="99"/>
      <c r="F5" s="99"/>
      <c r="G5" s="99"/>
      <c r="H5" s="99"/>
      <c r="I5" s="99"/>
      <c r="J5" s="37"/>
    </row>
    <row r="6" spans="1:19">
      <c r="A6" s="99"/>
      <c r="B6" s="99"/>
      <c r="C6" s="99"/>
      <c r="D6" s="99"/>
      <c r="E6" s="99"/>
      <c r="F6" s="99"/>
      <c r="G6" s="99"/>
      <c r="H6" s="99"/>
      <c r="I6" s="99"/>
      <c r="J6" s="37"/>
    </row>
    <row r="7" spans="1:19" ht="18.75">
      <c r="A7" s="134" t="s">
        <v>216</v>
      </c>
      <c r="B7" s="98" t="s">
        <v>52</v>
      </c>
      <c r="C7" s="101" t="s">
        <v>277</v>
      </c>
      <c r="D7" s="101"/>
      <c r="E7" s="137" t="s">
        <v>78</v>
      </c>
      <c r="F7" s="138"/>
      <c r="G7" s="101" t="s">
        <v>278</v>
      </c>
      <c r="H7" s="98">
        <v>0</v>
      </c>
      <c r="I7" s="98"/>
      <c r="J7" s="38"/>
      <c r="K7" s="21"/>
    </row>
    <row r="8" spans="1:19" ht="18.75">
      <c r="A8" s="135"/>
      <c r="B8" s="98"/>
      <c r="C8" s="101"/>
      <c r="D8" s="101"/>
      <c r="E8" s="137"/>
      <c r="F8" s="138"/>
      <c r="G8" s="101"/>
      <c r="H8" s="98"/>
      <c r="I8" s="98"/>
      <c r="J8" s="38"/>
      <c r="K8" s="21"/>
    </row>
    <row r="9" spans="1:19" ht="18.75">
      <c r="A9" s="135"/>
      <c r="B9" s="98"/>
      <c r="C9" s="101"/>
      <c r="D9" s="101"/>
      <c r="E9" s="137"/>
      <c r="F9" s="138"/>
      <c r="G9" s="101"/>
      <c r="H9" s="98"/>
      <c r="I9" s="98"/>
      <c r="J9" s="38"/>
      <c r="K9" s="21"/>
    </row>
    <row r="10" spans="1:19" ht="18.75">
      <c r="A10" s="135"/>
      <c r="B10" s="98"/>
      <c r="C10" s="108" t="s">
        <v>219</v>
      </c>
      <c r="D10" s="108"/>
      <c r="E10" s="112" t="s">
        <v>78</v>
      </c>
      <c r="F10" s="113"/>
      <c r="G10" s="113"/>
      <c r="H10" s="113"/>
      <c r="I10" s="114"/>
      <c r="J10" s="39"/>
      <c r="K10" s="21"/>
    </row>
    <row r="11" spans="1:19" ht="18.75">
      <c r="A11" s="136"/>
      <c r="B11" s="98"/>
      <c r="C11" s="108"/>
      <c r="D11" s="108"/>
      <c r="E11" s="115"/>
      <c r="F11" s="116"/>
      <c r="G11" s="116"/>
      <c r="H11" s="116"/>
      <c r="I11" s="117"/>
      <c r="J11" s="39"/>
      <c r="K11" s="21"/>
    </row>
    <row r="12" spans="1:19">
      <c r="C12" s="16"/>
      <c r="I12" s="35"/>
      <c r="J12" s="35"/>
      <c r="M12" s="104" t="s">
        <v>279</v>
      </c>
      <c r="N12" s="105"/>
      <c r="O12" s="118"/>
      <c r="P12" s="104" t="s">
        <v>280</v>
      </c>
      <c r="Q12" s="105"/>
      <c r="R12" s="105"/>
      <c r="S12" s="118"/>
    </row>
    <row r="13" spans="1:19">
      <c r="A13" s="120" t="s">
        <v>220</v>
      </c>
      <c r="B13" s="122" t="s">
        <v>221</v>
      </c>
      <c r="C13" s="122"/>
      <c r="D13" s="120" t="s">
        <v>281</v>
      </c>
      <c r="E13" s="122">
        <v>0</v>
      </c>
      <c r="F13" s="122"/>
      <c r="G13" s="122"/>
      <c r="I13" s="35"/>
      <c r="J13" s="35"/>
      <c r="M13" s="106"/>
      <c r="N13" s="107"/>
      <c r="O13" s="119"/>
      <c r="P13" s="106"/>
      <c r="Q13" s="107"/>
      <c r="R13" s="107"/>
      <c r="S13" s="119"/>
    </row>
    <row r="14" spans="1:19">
      <c r="A14" s="121"/>
      <c r="B14" s="122"/>
      <c r="C14" s="122"/>
      <c r="D14" s="121"/>
      <c r="E14" s="122"/>
      <c r="F14" s="122"/>
      <c r="G14" s="122"/>
      <c r="I14" s="35"/>
      <c r="J14" s="35"/>
      <c r="M14" s="100" t="s">
        <v>282</v>
      </c>
      <c r="N14" s="104" t="s">
        <v>283</v>
      </c>
      <c r="O14" s="118"/>
      <c r="P14" s="99"/>
      <c r="Q14" s="125"/>
      <c r="R14" s="128"/>
      <c r="S14" s="120"/>
    </row>
    <row r="15" spans="1:19">
      <c r="A15" s="120" t="s">
        <v>284</v>
      </c>
      <c r="B15" s="130" t="s">
        <v>186</v>
      </c>
      <c r="C15" s="131"/>
      <c r="D15" s="120" t="s">
        <v>285</v>
      </c>
      <c r="E15" s="122">
        <v>0</v>
      </c>
      <c r="F15" s="122"/>
      <c r="G15" s="122"/>
      <c r="I15" s="35"/>
      <c r="J15" s="35"/>
      <c r="M15" s="100"/>
      <c r="N15" s="123"/>
      <c r="O15" s="124"/>
      <c r="P15" s="99"/>
      <c r="Q15" s="126"/>
      <c r="R15" s="128"/>
      <c r="S15" s="129"/>
    </row>
    <row r="16" spans="1:19">
      <c r="A16" s="121"/>
      <c r="B16" s="132"/>
      <c r="C16" s="133"/>
      <c r="D16" s="121"/>
      <c r="E16" s="122"/>
      <c r="F16" s="122"/>
      <c r="G16" s="122"/>
      <c r="I16" s="35"/>
      <c r="J16" s="35"/>
      <c r="M16" s="100"/>
      <c r="N16" s="123"/>
      <c r="O16" s="124"/>
      <c r="P16" s="99"/>
      <c r="Q16" s="126"/>
      <c r="R16" s="128"/>
      <c r="S16" s="129"/>
    </row>
    <row r="17" spans="1:20">
      <c r="L17" s="17"/>
      <c r="M17" s="100"/>
      <c r="N17" s="106"/>
      <c r="O17" s="119"/>
      <c r="P17" s="99"/>
      <c r="Q17" s="127"/>
      <c r="R17" s="128"/>
      <c r="S17" s="121"/>
    </row>
    <row r="18" spans="1:20" ht="45">
      <c r="A18" s="3" t="s">
        <v>286</v>
      </c>
      <c r="B18" s="36" t="s">
        <v>287</v>
      </c>
      <c r="C18" s="3" t="s">
        <v>5</v>
      </c>
      <c r="D18" s="3" t="s">
        <v>288</v>
      </c>
      <c r="E18" s="3" t="s">
        <v>289</v>
      </c>
      <c r="F18" s="3" t="s">
        <v>290</v>
      </c>
      <c r="G18" s="3" t="s">
        <v>291</v>
      </c>
      <c r="H18" s="3" t="s">
        <v>292</v>
      </c>
      <c r="I18" s="3" t="s">
        <v>293</v>
      </c>
      <c r="J18" s="3" t="s">
        <v>294</v>
      </c>
      <c r="K18" s="3" t="s">
        <v>295</v>
      </c>
      <c r="L18" s="3" t="s">
        <v>296</v>
      </c>
      <c r="M18" s="3" t="s">
        <v>297</v>
      </c>
      <c r="N18" s="3" t="s">
        <v>287</v>
      </c>
      <c r="O18" s="3" t="s">
        <v>298</v>
      </c>
      <c r="P18" s="3" t="s">
        <v>299</v>
      </c>
      <c r="Q18" s="3" t="s">
        <v>287</v>
      </c>
      <c r="R18" s="3" t="s">
        <v>298</v>
      </c>
      <c r="S18" s="4" t="s">
        <v>300</v>
      </c>
      <c r="T18" s="4" t="s">
        <v>301</v>
      </c>
    </row>
    <row r="19" spans="1:20">
      <c r="A19" s="54" t="s">
        <v>312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>
      <c r="A20" s="54" t="s">
        <v>234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>
      <c r="A21" s="54" t="s">
        <v>236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>
      <c r="A22" s="54" t="s">
        <v>313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>
      <c r="A23" s="54" t="s">
        <v>239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>
      <c r="A24" s="54" t="s">
        <v>314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>
      <c r="A25" s="54" t="s">
        <v>315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>
      <c r="A26" s="54" t="s">
        <v>316</v>
      </c>
      <c r="B26" s="55" t="s">
        <v>23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>
      <c r="A27" s="43" t="s">
        <v>317</v>
      </c>
      <c r="B27" s="43" t="s">
        <v>13</v>
      </c>
      <c r="C27" s="42">
        <v>0</v>
      </c>
      <c r="D27" s="7"/>
      <c r="E27" s="7"/>
      <c r="F27" s="7" t="s">
        <v>302</v>
      </c>
      <c r="G27" s="40"/>
      <c r="H27" s="40"/>
      <c r="I27" s="7" t="s">
        <v>302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>
      <c r="A28" s="43" t="s">
        <v>318</v>
      </c>
      <c r="B28" s="43" t="s">
        <v>23</v>
      </c>
      <c r="C28" s="42">
        <v>0</v>
      </c>
      <c r="D28" s="7">
        <v>2</v>
      </c>
      <c r="E28" s="7" t="s">
        <v>302</v>
      </c>
      <c r="F28" s="7" t="s">
        <v>302</v>
      </c>
      <c r="G28" s="40" t="s">
        <v>302</v>
      </c>
      <c r="H28" s="40" t="s">
        <v>302</v>
      </c>
      <c r="I28" s="7" t="s">
        <v>302</v>
      </c>
      <c r="J28" s="40"/>
      <c r="K28" s="40" t="s">
        <v>20</v>
      </c>
      <c r="L28" s="40"/>
      <c r="M28" s="40">
        <v>1</v>
      </c>
      <c r="N28" s="40" t="s">
        <v>332</v>
      </c>
      <c r="O28" s="40"/>
      <c r="P28" s="40" t="s">
        <v>20</v>
      </c>
      <c r="Q28" s="40" t="s">
        <v>332</v>
      </c>
      <c r="R28" s="40"/>
      <c r="S28" s="40"/>
      <c r="T28" s="45"/>
    </row>
    <row r="29" spans="1:20">
      <c r="A29" s="43" t="s">
        <v>319</v>
      </c>
      <c r="B29" s="43" t="s">
        <v>23</v>
      </c>
      <c r="C29" s="42">
        <v>0</v>
      </c>
      <c r="D29" s="7">
        <v>1</v>
      </c>
      <c r="E29" s="7" t="s">
        <v>302</v>
      </c>
      <c r="F29" s="7" t="s">
        <v>302</v>
      </c>
      <c r="G29" s="40" t="s">
        <v>302</v>
      </c>
      <c r="H29" s="40" t="s">
        <v>302</v>
      </c>
      <c r="I29" s="7" t="s">
        <v>302</v>
      </c>
      <c r="J29" s="40"/>
      <c r="K29" s="40" t="s">
        <v>20</v>
      </c>
      <c r="L29" s="40"/>
      <c r="M29" s="40">
        <v>1</v>
      </c>
      <c r="N29" s="40" t="s">
        <v>332</v>
      </c>
      <c r="O29" s="40"/>
      <c r="P29" s="40" t="s">
        <v>20</v>
      </c>
      <c r="Q29" s="40" t="s">
        <v>21</v>
      </c>
      <c r="R29" s="40"/>
      <c r="S29" s="40"/>
      <c r="T29" s="45"/>
    </row>
    <row r="30" spans="1:20">
      <c r="A30" s="43" t="s">
        <v>320</v>
      </c>
      <c r="B30" s="43" t="s">
        <v>13</v>
      </c>
      <c r="C30" s="42">
        <v>0</v>
      </c>
      <c r="D30" s="7"/>
      <c r="E30" s="7"/>
      <c r="F30" s="7" t="s">
        <v>302</v>
      </c>
      <c r="G30" s="40"/>
      <c r="H30" s="40"/>
      <c r="I30" s="7" t="s">
        <v>302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>
      <c r="A31" s="43" t="s">
        <v>321</v>
      </c>
      <c r="B31" s="43" t="s">
        <v>23</v>
      </c>
      <c r="C31" s="42">
        <v>0</v>
      </c>
      <c r="D31" s="7">
        <v>1</v>
      </c>
      <c r="E31" s="7" t="s">
        <v>302</v>
      </c>
      <c r="F31" s="7" t="s">
        <v>302</v>
      </c>
      <c r="G31" s="40" t="s">
        <v>302</v>
      </c>
      <c r="H31" s="40" t="s">
        <v>302</v>
      </c>
      <c r="I31" s="7" t="s">
        <v>302</v>
      </c>
      <c r="J31" s="40"/>
      <c r="K31" s="40" t="s">
        <v>20</v>
      </c>
      <c r="L31" s="40"/>
      <c r="M31" s="40">
        <v>1</v>
      </c>
      <c r="N31" t="s">
        <v>310</v>
      </c>
      <c r="O31" s="40" t="s">
        <v>311</v>
      </c>
      <c r="P31" s="40" t="s">
        <v>20</v>
      </c>
      <c r="Q31" s="40" t="s">
        <v>310</v>
      </c>
      <c r="R31" s="40" t="s">
        <v>333</v>
      </c>
      <c r="S31" s="6" t="s">
        <v>330</v>
      </c>
      <c r="T31" s="45"/>
    </row>
    <row r="32" spans="1:20">
      <c r="A32" s="43" t="s">
        <v>322</v>
      </c>
      <c r="B32" s="43" t="s">
        <v>23</v>
      </c>
      <c r="C32" s="42">
        <v>0</v>
      </c>
      <c r="D32" s="7">
        <v>1</v>
      </c>
      <c r="E32" s="7" t="s">
        <v>302</v>
      </c>
      <c r="F32" s="7" t="s">
        <v>302</v>
      </c>
      <c r="G32" s="40" t="s">
        <v>302</v>
      </c>
      <c r="H32" s="40" t="s">
        <v>302</v>
      </c>
      <c r="I32" s="7" t="s">
        <v>302</v>
      </c>
      <c r="J32" s="40"/>
      <c r="K32" s="40" t="s">
        <v>20</v>
      </c>
      <c r="L32" s="40"/>
      <c r="M32" s="40">
        <v>1</v>
      </c>
      <c r="N32" s="40" t="s">
        <v>332</v>
      </c>
      <c r="O32" s="40"/>
      <c r="P32" s="40" t="s">
        <v>20</v>
      </c>
      <c r="Q32" s="40" t="s">
        <v>332</v>
      </c>
      <c r="R32" s="40"/>
      <c r="S32" s="6" t="s">
        <v>331</v>
      </c>
      <c r="T32" s="45"/>
    </row>
    <row r="33" spans="1:20">
      <c r="A33" s="43" t="s">
        <v>323</v>
      </c>
      <c r="B33" s="43" t="s">
        <v>13</v>
      </c>
      <c r="C33" s="42">
        <v>0</v>
      </c>
      <c r="D33" s="7"/>
      <c r="E33" s="7"/>
      <c r="F33" s="7" t="s">
        <v>302</v>
      </c>
      <c r="G33" s="40"/>
      <c r="H33" s="40"/>
      <c r="I33" s="7" t="s">
        <v>302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>
      <c r="A34" s="43" t="s">
        <v>324</v>
      </c>
      <c r="B34" s="43" t="s">
        <v>23</v>
      </c>
      <c r="C34" s="42">
        <v>0</v>
      </c>
      <c r="D34" s="7">
        <v>1</v>
      </c>
      <c r="E34" s="7" t="s">
        <v>302</v>
      </c>
      <c r="F34" s="7" t="s">
        <v>302</v>
      </c>
      <c r="G34" s="40" t="s">
        <v>302</v>
      </c>
      <c r="H34" s="40" t="s">
        <v>302</v>
      </c>
      <c r="I34" s="7" t="s">
        <v>302</v>
      </c>
      <c r="J34" s="40"/>
      <c r="K34" s="40" t="s">
        <v>20</v>
      </c>
      <c r="L34" s="40"/>
      <c r="M34" s="40">
        <v>1</v>
      </c>
      <c r="N34" s="40" t="s">
        <v>332</v>
      </c>
      <c r="O34" s="40"/>
      <c r="P34" s="40" t="s">
        <v>20</v>
      </c>
      <c r="Q34" s="40" t="s">
        <v>332</v>
      </c>
      <c r="R34" s="40"/>
      <c r="S34" s="40"/>
      <c r="T34" s="45"/>
    </row>
    <row r="35" spans="1:20">
      <c r="A35" s="43" t="s">
        <v>325</v>
      </c>
      <c r="B35" s="43" t="s">
        <v>23</v>
      </c>
      <c r="C35" s="42">
        <v>0</v>
      </c>
      <c r="D35" s="7">
        <v>1</v>
      </c>
      <c r="E35" s="7" t="s">
        <v>302</v>
      </c>
      <c r="F35" s="7" t="s">
        <v>302</v>
      </c>
      <c r="G35" s="40" t="s">
        <v>302</v>
      </c>
      <c r="H35" s="40" t="s">
        <v>302</v>
      </c>
      <c r="I35" s="7" t="s">
        <v>302</v>
      </c>
      <c r="J35" s="40"/>
      <c r="K35" s="40" t="s">
        <v>20</v>
      </c>
      <c r="L35" s="40"/>
      <c r="M35" s="40">
        <v>1</v>
      </c>
      <c r="N35" s="40" t="s">
        <v>332</v>
      </c>
      <c r="O35" s="40"/>
      <c r="P35" s="40" t="s">
        <v>20</v>
      </c>
      <c r="Q35" s="40" t="s">
        <v>21</v>
      </c>
      <c r="R35" s="40"/>
      <c r="S35" s="40"/>
      <c r="T35" s="45"/>
    </row>
    <row r="36" spans="1:20">
      <c r="A36" s="43" t="s">
        <v>326</v>
      </c>
      <c r="B36" s="43" t="s">
        <v>13</v>
      </c>
      <c r="C36" s="42">
        <v>0</v>
      </c>
      <c r="D36" s="7"/>
      <c r="E36" s="7" t="s">
        <v>302</v>
      </c>
      <c r="F36" s="7" t="s">
        <v>302</v>
      </c>
      <c r="G36" s="40" t="s">
        <v>302</v>
      </c>
      <c r="H36" s="40" t="s">
        <v>302</v>
      </c>
      <c r="I36" s="40" t="s">
        <v>302</v>
      </c>
      <c r="J36" s="40"/>
      <c r="K36" s="40" t="s">
        <v>20</v>
      </c>
      <c r="L36" s="40"/>
      <c r="M36" s="40">
        <v>1</v>
      </c>
      <c r="N36" s="40" t="s">
        <v>332</v>
      </c>
      <c r="O36" s="40"/>
      <c r="P36" s="40" t="s">
        <v>20</v>
      </c>
      <c r="Q36" s="40" t="s">
        <v>332</v>
      </c>
      <c r="R36" s="40"/>
      <c r="S36" s="6" t="s">
        <v>331</v>
      </c>
      <c r="T36" s="45"/>
    </row>
    <row r="37" spans="1:20">
      <c r="A37" s="43" t="s">
        <v>327</v>
      </c>
      <c r="B37" s="43" t="s">
        <v>23</v>
      </c>
      <c r="C37" s="42">
        <v>0</v>
      </c>
      <c r="D37" s="7"/>
      <c r="E37" s="7" t="s">
        <v>307</v>
      </c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>
      <c r="A38" s="43" t="s">
        <v>269</v>
      </c>
      <c r="B38" s="43" t="s">
        <v>23</v>
      </c>
      <c r="C38" s="42" t="s">
        <v>15</v>
      </c>
      <c r="D38" s="7"/>
      <c r="E38" s="7" t="s">
        <v>307</v>
      </c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>
      <c r="A39" s="43">
        <v>0</v>
      </c>
      <c r="B39" s="43">
        <v>0</v>
      </c>
      <c r="C39" s="42"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>
      <c r="A40" s="43" t="s">
        <v>328</v>
      </c>
      <c r="B40" s="43" t="s">
        <v>38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>
      <c r="A41" s="43" t="s">
        <v>329</v>
      </c>
      <c r="B41" s="43" t="s">
        <v>23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" t="s">
        <v>308</v>
      </c>
      <c r="T41" s="45"/>
    </row>
    <row r="42" spans="1:20">
      <c r="A42" s="43">
        <v>0</v>
      </c>
      <c r="B42" s="43">
        <v>0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EA61374C-436D-4B75-BE0D-18F8A8C57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2024-11-19T15:29:51Z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