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autoCompressPictures="0"/>
  <mc:AlternateContent xmlns:mc="http://schemas.openxmlformats.org/markup-compatibility/2006">
    <mc:Choice Requires="x15">
      <x15ac:absPath xmlns:x15ac="http://schemas.microsoft.com/office/spreadsheetml/2010/11/ac" url="/Users/mensah/Documents/AAP Summer Schools/AAP IS Oct 2018/"/>
    </mc:Choice>
  </mc:AlternateContent>
  <xr:revisionPtr revIDLastSave="0" documentId="13_ncr:1_{1940BFC4-E3C4-1D4C-B5D1-00C8B85C4834}" xr6:coauthVersionLast="36" xr6:coauthVersionMax="36" xr10:uidLastSave="{00000000-0000-0000-0000-000000000000}"/>
  <bookViews>
    <workbookView xWindow="0" yWindow="0" windowWidth="25600" windowHeight="16000" tabRatio="500" xr2:uid="{00000000-000D-0000-FFFF-FFFF00000000}"/>
  </bookViews>
  <sheets>
    <sheet name="Int Summer Schools" sheetId="1" r:id="rId1"/>
    <sheet name="Feuil1" sheetId="3" r:id="rId2"/>
    <sheet name="feuil2" sheetId="2" r:id="rId3"/>
  </sheets>
  <definedNames>
    <definedName name="_xlnm.Print_Area" localSheetId="0">'Int Summer Schools'!$A$1:$J$66</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0" i="1" l="1"/>
  <c r="J20" i="1"/>
  <c r="J19" i="1" l="1"/>
  <c r="F19" i="1"/>
  <c r="F31" i="1" l="1"/>
  <c r="J31" i="1"/>
  <c r="F66" i="1" l="1"/>
  <c r="F44" i="1"/>
  <c r="J44" i="1"/>
  <c r="H65" i="1"/>
  <c r="H64" i="1"/>
  <c r="H63" i="1"/>
  <c r="H62" i="1"/>
  <c r="H61" i="1"/>
  <c r="H66" i="1" s="1"/>
  <c r="H60" i="1"/>
  <c r="H59" i="1"/>
  <c r="H58" i="1"/>
  <c r="F37" i="1"/>
  <c r="F45" i="1" s="1"/>
  <c r="J37" i="1"/>
  <c r="J45" i="1" s="1"/>
  <c r="G33" i="1"/>
  <c r="G37" i="1" s="1"/>
  <c r="H37" i="1"/>
  <c r="I37" i="1"/>
  <c r="G35" i="1"/>
  <c r="G34" i="1"/>
  <c r="H39" i="1"/>
  <c r="H40" i="1"/>
  <c r="H41" i="1"/>
  <c r="H42" i="1"/>
  <c r="H43" i="1"/>
  <c r="G44" i="1"/>
  <c r="J66" i="1"/>
  <c r="G66" i="1"/>
  <c r="I56" i="1"/>
  <c r="E2" i="3"/>
  <c r="E5" i="3"/>
  <c r="D2" i="3"/>
  <c r="D3" i="3"/>
  <c r="D5" i="3"/>
  <c r="C5" i="3"/>
  <c r="B5" i="3"/>
  <c r="H44" i="1" l="1"/>
  <c r="F68" i="1"/>
  <c r="J68" i="1"/>
</calcChain>
</file>

<file path=xl/sharedStrings.xml><?xml version="1.0" encoding="utf-8"?>
<sst xmlns="http://schemas.openxmlformats.org/spreadsheetml/2006/main" count="237" uniqueCount="167">
  <si>
    <t xml:space="preserve">Nom </t>
  </si>
  <si>
    <t>Porteur de projet</t>
  </si>
  <si>
    <t>Titre</t>
  </si>
  <si>
    <t>Date</t>
  </si>
  <si>
    <t>Montant</t>
  </si>
  <si>
    <t>demandé</t>
  </si>
  <si>
    <t>Structure</t>
  </si>
  <si>
    <t>Lieu</t>
  </si>
  <si>
    <t>Nbre</t>
  </si>
  <si>
    <t>Participants</t>
  </si>
  <si>
    <t>Nobuyuki Hanaki</t>
  </si>
  <si>
    <t>SKEMA</t>
  </si>
  <si>
    <t>INRIA</t>
  </si>
  <si>
    <t>Total</t>
  </si>
  <si>
    <t>€</t>
  </si>
  <si>
    <t>%</t>
  </si>
  <si>
    <t>Budget</t>
  </si>
  <si>
    <t>Leonardo Lizzi</t>
  </si>
  <si>
    <t>Antennas and Rectennas for IoT Applications</t>
  </si>
  <si>
    <t>Philippe Robert</t>
  </si>
  <si>
    <t>Computational principles to organize complexity : success stories in quantitative biology.</t>
  </si>
  <si>
    <t>Agnese Seminara</t>
  </si>
  <si>
    <t>EARTHQUAKES: nucleation, triggering, rupture, and relationships to aseismic processes</t>
  </si>
  <si>
    <t>Anthony Sladen</t>
  </si>
  <si>
    <t>Ecole Thématique Knowledge dynamics, Industry evolution, economic Development 2017</t>
  </si>
  <si>
    <t>Jackie Krafft</t>
  </si>
  <si>
    <t>Experimental Finance, Summer School 2017</t>
  </si>
  <si>
    <t>Joint ACP and GdR RO Autumn School</t>
  </si>
  <si>
    <t>Arnaud Malapert</t>
  </si>
  <si>
    <t>Paper Development Workshop</t>
  </si>
  <si>
    <t>Ludovic Dibiaggio</t>
  </si>
  <si>
    <t>6-10 Nov 2016</t>
  </si>
  <si>
    <t>Sophia Antipolis</t>
  </si>
  <si>
    <t>LEAT</t>
  </si>
  <si>
    <t>Brain Innovation Generation @ UCA (BIG@UCA)</t>
  </si>
  <si>
    <t>CoBTEK</t>
  </si>
  <si>
    <t>Été 2017</t>
  </si>
  <si>
    <t>Nice/Sophia Antipolis</t>
  </si>
  <si>
    <t>CNRS InPhyNi</t>
  </si>
  <si>
    <t>Nice - Le Saint Paul</t>
  </si>
  <si>
    <t>29 May - 6 June 2018</t>
  </si>
  <si>
    <t>Geoazur</t>
  </si>
  <si>
    <t>2-10 Octobre 2017</t>
  </si>
  <si>
    <t>Cargese</t>
  </si>
  <si>
    <t>2-8 Juillet 2017</t>
  </si>
  <si>
    <t>St Paul Hotel</t>
  </si>
  <si>
    <t>GREDEG</t>
  </si>
  <si>
    <t>ISEM</t>
  </si>
  <si>
    <t>IGESA, Porquerolles</t>
  </si>
  <si>
    <t>18-22 Sept 2017</t>
  </si>
  <si>
    <t>11-13 Juin 2017</t>
  </si>
  <si>
    <t>I3S</t>
  </si>
  <si>
    <t>22 Juin-25 Juin 2017</t>
  </si>
  <si>
    <t>IDEX</t>
  </si>
  <si>
    <t xml:space="preserve">Decision </t>
  </si>
  <si>
    <t>Financement</t>
  </si>
  <si>
    <t xml:space="preserve">Total </t>
  </si>
  <si>
    <t>UNS</t>
  </si>
  <si>
    <t>IC</t>
  </si>
  <si>
    <t>IS</t>
  </si>
  <si>
    <t>Nbre de projet</t>
  </si>
  <si>
    <t>1er AAP</t>
  </si>
  <si>
    <t>2eme AAP</t>
  </si>
  <si>
    <t>Juan les Pins</t>
  </si>
  <si>
    <t>Université Franco/Russe</t>
  </si>
  <si>
    <t>Guilhem Godeau</t>
  </si>
  <si>
    <t>Summer 2017</t>
  </si>
  <si>
    <t>RUDN, Moscow, Russia</t>
  </si>
  <si>
    <t>CobCom Computational Brain Connectivity Mapping Winter School Workshop</t>
  </si>
  <si>
    <t>20-24 Nov 2017</t>
  </si>
  <si>
    <t>ET KID 2018</t>
  </si>
  <si>
    <t>1-7 juillet 2018</t>
  </si>
  <si>
    <t>Hotel St Paul, Nice</t>
  </si>
  <si>
    <t>RESCOM 2018  Apprentissage et fouille de données sur les réseaux »</t>
  </si>
  <si>
    <t>David Coudert</t>
  </si>
  <si>
    <t xml:space="preserve">18 -  22juin 2018 </t>
  </si>
  <si>
    <t>Centre IGESA  Porquerolles</t>
  </si>
  <si>
    <t>2eme Appel à Projet (Mars 2017)</t>
  </si>
  <si>
    <t>Rachid Deriche</t>
  </si>
  <si>
    <r>
      <t>UCA</t>
    </r>
    <r>
      <rPr>
        <b/>
        <vertAlign val="superscript"/>
        <sz val="14"/>
        <color theme="1"/>
        <rFont val="Calibri"/>
        <family val="2"/>
        <scheme val="minor"/>
      </rPr>
      <t>JEDI</t>
    </r>
    <r>
      <rPr>
        <b/>
        <sz val="14"/>
        <color theme="1"/>
        <rFont val="Calibri"/>
        <family val="2"/>
        <scheme val="minor"/>
      </rPr>
      <t xml:space="preserve"> : écoles thématiques financées en 2017</t>
    </r>
  </si>
  <si>
    <r>
      <t>3 appels à projets écoles d’été internationales ont été lancés en</t>
    </r>
    <r>
      <rPr>
        <b/>
        <sz val="12"/>
        <color theme="1"/>
        <rFont val="Calibri"/>
        <family val="2"/>
        <scheme val="minor"/>
      </rPr>
      <t xml:space="preserve"> 2017</t>
    </r>
    <r>
      <rPr>
        <sz val="12"/>
        <color theme="1"/>
        <rFont val="Calibri"/>
        <family val="2"/>
        <scheme val="minor"/>
      </rPr>
      <t>. La contribution de l’IDEX de 72 000 Euros a financé 12 projets visant un public de 572 personnes pour contribuer au rayonnement de la recherche d’UCA. Comme pour les conférences internationales, les projets ont été évalués par des rapporteurs du Conseil Académique d’UCA et les décisions de financements ont été prises par le Bureau IDEX. 80% des projets présentés ont reçu un soutien financier. Les département communication et événements de l’IDEX ont apporté un soutien logistique à plusieurs projets. La quasi-totalité des projets a lieu sur le territoire de la Côte d’Azur.</t>
    </r>
  </si>
  <si>
    <t>AAP Ecoles thématiques internationales</t>
  </si>
  <si>
    <r>
      <t>UCA</t>
    </r>
    <r>
      <rPr>
        <b/>
        <vertAlign val="superscript"/>
        <sz val="14"/>
        <color theme="1"/>
        <rFont val="Calibri"/>
        <family val="2"/>
        <scheme val="minor"/>
      </rPr>
      <t>JEDI</t>
    </r>
    <r>
      <rPr>
        <b/>
        <sz val="14"/>
        <color theme="1"/>
        <rFont val="Calibri"/>
        <family val="2"/>
        <scheme val="minor"/>
      </rPr>
      <t xml:space="preserve"> : écoles thématiques financées en 2018</t>
    </r>
  </si>
  <si>
    <t xml:space="preserve">International and European Law Summer School du Réseau EMOJIE </t>
  </si>
  <si>
    <t xml:space="preserve">4-7 Septembre 2018 </t>
  </si>
  <si>
    <t>J.C. Martin et Anne Millet-Devalle</t>
  </si>
  <si>
    <t xml:space="preserve">LADIE EA </t>
  </si>
  <si>
    <t>BiG@UCA 2nd Edition</t>
  </si>
  <si>
    <t>27 - 31 Août 2018</t>
  </si>
  <si>
    <t>Philippe ROBERT</t>
  </si>
  <si>
    <t>CobTeK</t>
  </si>
  <si>
    <t>Ecole Introduction aux fondamentaux de la robotique</t>
  </si>
  <si>
    <t>5 jours, Janvier 2019</t>
  </si>
  <si>
    <t>Philippe Martinet</t>
  </si>
  <si>
    <t>INRIA /I3S</t>
  </si>
  <si>
    <t>Obésité et syndrome métabolique France-Chine</t>
  </si>
  <si>
    <t xml:space="preserve">3-5 Juillet 2019 </t>
  </si>
  <si>
    <t>Eric Honoré</t>
  </si>
  <si>
    <t>IPMC</t>
  </si>
  <si>
    <t xml:space="preserve">Paper Development Workshop </t>
  </si>
  <si>
    <t>25-27 Juin 2018</t>
  </si>
  <si>
    <t>Bruno Cirillo</t>
  </si>
  <si>
    <t>Nice</t>
  </si>
  <si>
    <t>Various locations UCA</t>
  </si>
  <si>
    <t>4eme Appel à Projet (Janvier 2018)</t>
  </si>
  <si>
    <t>5eme Appel à Projet (Avril 2018)</t>
  </si>
  <si>
    <t>TACL19- Ecole d'été internationale " Topology, algebra and categories in logic"</t>
  </si>
  <si>
    <t>Mai Gehrke</t>
  </si>
  <si>
    <t>LJAD</t>
  </si>
  <si>
    <t>10-15 Juin 2019</t>
  </si>
  <si>
    <t>Random walks  and models for complex networks</t>
  </si>
  <si>
    <t>Dieter Mitsche</t>
  </si>
  <si>
    <t>17-29 June 2019</t>
  </si>
  <si>
    <t>Improvisation Summer School</t>
  </si>
  <si>
    <t>Ecole de danse Rosella Hightower</t>
  </si>
  <si>
    <t>27 au 30 Aout 2018</t>
  </si>
  <si>
    <t>Laurent Baratchart</t>
  </si>
  <si>
    <t>3 jours</t>
  </si>
  <si>
    <t>Sophia antipolis</t>
  </si>
  <si>
    <r>
      <rPr>
        <b/>
        <sz val="14"/>
        <color theme="1"/>
        <rFont val="Calibri (Corps)"/>
      </rPr>
      <t>Spring School</t>
    </r>
    <r>
      <rPr>
        <sz val="12"/>
        <color theme="1"/>
        <rFont val="Calibri (Corps)"/>
      </rPr>
      <t xml:space="preserve"> </t>
    </r>
    <r>
      <rPr>
        <sz val="12"/>
        <color theme="1"/>
        <rFont val="Calibri"/>
        <family val="2"/>
        <scheme val="minor"/>
      </rPr>
      <t>and workshop  on inverse problems and approximation techniques in planetary sciences</t>
    </r>
  </si>
  <si>
    <t>Total 5eme Appel à Projet</t>
  </si>
  <si>
    <t>Total 4eme Appel à projet</t>
  </si>
  <si>
    <t>3eme Appel à Projet (Juil 2017)</t>
  </si>
  <si>
    <t>1er Appel à Projet (Janv 2017)</t>
  </si>
  <si>
    <t>Total AAP Ecoles d'été 2018</t>
  </si>
  <si>
    <t>Pierre-Marie Quéré, Alice Godfroy</t>
  </si>
  <si>
    <t>Ecole de danse Rosella Hightower, CTEL</t>
  </si>
  <si>
    <t>UCA JEDI soutient les écoles d’été internationales qui valorisent l’excellence d’UCA dans les domaines de la recherche, de l’enseignement et de l’innovation. L’objectif est d’encourager l’organisation d’écoles d’été qui valorisent l’expertise d’UCA sur ses thématiques stratégiques à un public international. UCAJEDI souhaite en particulier soutenir la création ou à l'implantation sur la Côte d'Azur d'écoles récurrentes contribuant très directement à rassembler une communauté de chercheurs, enseignants-chercheurs, doctorants et post-doctorants sur les thématiques phares de ses 9 programmes structurants afin d'en assurer la consolidation et le rayonnement.</t>
  </si>
  <si>
    <r>
      <t xml:space="preserve">Le 5eme appel à projet conférences et écoles d'été internationales a été lancé </t>
    </r>
    <r>
      <rPr>
        <b/>
        <sz val="12"/>
        <color theme="1"/>
        <rFont val="Calibri"/>
        <family val="2"/>
        <scheme val="minor"/>
      </rPr>
      <t>en avril 2018</t>
    </r>
    <r>
      <rPr>
        <sz val="12"/>
        <color theme="1"/>
        <rFont val="Calibri"/>
        <family val="2"/>
        <scheme val="minor"/>
      </rPr>
      <t xml:space="preserve"> et clôturé en mai. Pour les écoles d'été internationales, la contribution de l'IDEX s'élève à 43 000 € pour 4 projets. Il est prévu que ces projets touchent un public de 168  personnes.  100% des projets présentés ont reçu un soutien financier.                                                                                                                                                            </t>
    </r>
  </si>
  <si>
    <r>
      <t xml:space="preserve">Le 4eme appel à projet conférences et écoles d'été internationales a été cloturé lancé </t>
    </r>
    <r>
      <rPr>
        <b/>
        <sz val="12"/>
        <color theme="1"/>
        <rFont val="Calibri"/>
        <family val="2"/>
        <scheme val="minor"/>
      </rPr>
      <t>en janvier 2018</t>
    </r>
    <r>
      <rPr>
        <sz val="12"/>
        <color theme="1"/>
        <rFont val="Calibri"/>
        <family val="2"/>
        <scheme val="minor"/>
      </rPr>
      <t xml:space="preserve"> et clôturé en mars. Pour les écoles d'été internationales, la contribution de l'IDEX s'élève à 23 000 € pour 5 projets. Il est prévu que ces projets touchent un public de 245  personnes. 83% des projets présentés ont reçu un soutien financier.                                                                                                                                                            </t>
    </r>
  </si>
  <si>
    <t>ETKID2019 "Knowledge dynamics, industry revolution, economic development"</t>
  </si>
  <si>
    <t>F2C Fragrance &amp; Fine chemistry</t>
  </si>
  <si>
    <t>KTO Paper Development Workshop</t>
  </si>
  <si>
    <t>Universite medicale d'été: Santé et risques environnementaux</t>
  </si>
  <si>
    <t>Jackie KRAFFT</t>
  </si>
  <si>
    <t>Nicolas Baldovini</t>
  </si>
  <si>
    <t>Alice Godfroy</t>
  </si>
  <si>
    <t>Pierre Marty</t>
  </si>
  <si>
    <t>ICN</t>
  </si>
  <si>
    <t>CHU</t>
  </si>
  <si>
    <t>1-5 juillet 2019</t>
  </si>
  <si>
    <t>1 au 29 juillet 2019</t>
  </si>
  <si>
    <t>Moscou &amp; Nice</t>
  </si>
  <si>
    <t>CRR, Nice</t>
  </si>
  <si>
    <t>1er au 10 sept 2019</t>
  </si>
  <si>
    <t>24-26 Juin 2019</t>
  </si>
  <si>
    <t>22 au 26 juil. 2019</t>
  </si>
  <si>
    <t>Total 6eme Appel à Projet</t>
  </si>
  <si>
    <t>7eme Appel à Projet (Jan 2019)</t>
  </si>
  <si>
    <r>
      <t>UCA</t>
    </r>
    <r>
      <rPr>
        <b/>
        <vertAlign val="superscript"/>
        <sz val="14"/>
        <color theme="1"/>
        <rFont val="Calibri"/>
        <family val="2"/>
        <scheme val="minor"/>
      </rPr>
      <t>JEDI</t>
    </r>
    <r>
      <rPr>
        <b/>
        <sz val="14"/>
        <color theme="1"/>
        <rFont val="Calibri"/>
        <family val="2"/>
        <scheme val="minor"/>
      </rPr>
      <t xml:space="preserve"> : écoles thématiques financées en 2019</t>
    </r>
  </si>
  <si>
    <t>Total 7eme Appel à Projet</t>
  </si>
  <si>
    <t>AEIN/RCIE Académie Internationale d’Été de Nice / Sessions recherche et création en composition instrumentale et électroacoustique</t>
  </si>
  <si>
    <t>Thierry Muller</t>
  </si>
  <si>
    <t>CRR</t>
  </si>
  <si>
    <t>Conservatoire, Nice</t>
  </si>
  <si>
    <t>Leonardo LIZZI</t>
  </si>
  <si>
    <t>4 au 8 novembre 2019</t>
  </si>
  <si>
    <t>BiG@UCA 3dr edition: ANALYTICS FOR HEALTHCARE: Behaviour, Cognition, Imaging, Biology, Sensors, Serious Games</t>
  </si>
  <si>
    <t>COBTEK</t>
  </si>
  <si>
    <t>24th to the 28th of June</t>
  </si>
  <si>
    <t>EMOJIE 2019 International and European Law Summer School "Reciprocity and collective values: current balance of a traditional dialectic"</t>
  </si>
  <si>
    <t>Jean-Christophe Martin</t>
  </si>
  <si>
    <t>IDPD</t>
  </si>
  <si>
    <t xml:space="preserve">3-6 septembre 2019 </t>
  </si>
  <si>
    <t>2 dernières semaines de juillet, été 2019 &amp; 2020</t>
  </si>
  <si>
    <r>
      <t xml:space="preserve">Le 6eme appel à projet conférences et écoles d'été internationales a été  lancé </t>
    </r>
    <r>
      <rPr>
        <b/>
        <sz val="12"/>
        <color theme="1"/>
        <rFont val="Calibri"/>
        <family val="2"/>
        <scheme val="minor"/>
      </rPr>
      <t>en octobre 2018</t>
    </r>
    <r>
      <rPr>
        <sz val="12"/>
        <color theme="1"/>
        <rFont val="Calibri"/>
        <family val="2"/>
        <scheme val="minor"/>
      </rPr>
      <t xml:space="preserve"> et clôturé en novembre. Pour les écoles d'été internationales, la contribution de l'IDEX s'élève à 31000 € pour 6 projets. Il est prévu que ces projets touchent un public de 227  personnes. 85% des projets présentés ont reçu un soutien financier.                                                                                                                                                            </t>
    </r>
  </si>
  <si>
    <r>
      <t xml:space="preserve">Le 7eme appel à projet conférences et écoles d'été internationales a été  lancé </t>
    </r>
    <r>
      <rPr>
        <b/>
        <sz val="12"/>
        <color theme="1"/>
        <rFont val="Calibri"/>
        <family val="2"/>
        <scheme val="minor"/>
      </rPr>
      <t>en janvier 2019</t>
    </r>
    <r>
      <rPr>
        <sz val="12"/>
        <color theme="1"/>
        <rFont val="Calibri"/>
        <family val="2"/>
        <scheme val="minor"/>
      </rPr>
      <t xml:space="preserve"> et clôturé en mars. Pour les écoles d'été internationales, la contribution de l'IDEX s'élève à 33000 € pour 4 projets. Il est prévu que ces projets touchent un public de 149 personnes.  Comme pour les appels  précédents, les projets ont été évalués par des rapporteurs du Conseil Académique d’UCA et les décisions de financements ont été prises par le Bureau IDEX. 100% des projets présentés ont reçu un soutien financier.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</si>
</sst>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_);[Red]\(#,##0\ &quot;€&quot;\)"/>
    <numFmt numFmtId="164" formatCode="#,##0\ &quot;€&quot;"/>
    <numFmt numFmtId="165" formatCode="#,##0.00\ &quot;€&quot;"/>
  </numFmts>
  <fonts count="19">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b/>
      <sz val="14"/>
      <color theme="1"/>
      <name val="Calibri"/>
      <family val="2"/>
      <scheme val="minor"/>
    </font>
    <font>
      <u/>
      <sz val="12"/>
      <color theme="11"/>
      <name val="Calibri"/>
      <family val="2"/>
      <scheme val="minor"/>
    </font>
    <font>
      <sz val="11"/>
      <color theme="1"/>
      <name val="Arial"/>
      <family val="2"/>
    </font>
    <font>
      <sz val="11"/>
      <color rgb="FF000000"/>
      <name val="Arial"/>
      <family val="2"/>
    </font>
    <font>
      <sz val="11"/>
      <color rgb="FF565656"/>
      <name val="Arial"/>
      <family val="2"/>
    </font>
    <font>
      <b/>
      <sz val="11"/>
      <color rgb="FF757070"/>
      <name val="Arial"/>
      <family val="2"/>
    </font>
    <font>
      <b/>
      <vertAlign val="superscript"/>
      <sz val="14"/>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sz val="10"/>
      <color theme="1"/>
      <name val="Calibri"/>
      <family val="2"/>
      <scheme val="minor"/>
    </font>
    <font>
      <sz val="11"/>
      <color theme="1"/>
      <name val="ArialMT"/>
    </font>
    <font>
      <b/>
      <sz val="14"/>
      <color theme="1"/>
      <name val="Calibri (Corps)"/>
    </font>
    <font>
      <sz val="12"/>
      <color theme="1"/>
      <name val="Calibri (Corps)"/>
    </font>
    <font>
      <sz val="10"/>
      <color theme="1"/>
      <name val="ArialMT"/>
    </font>
  </fonts>
  <fills count="5">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31">
    <xf numFmtId="0" fontId="0" fillId="0" borderId="0" xfId="0"/>
    <xf numFmtId="0" fontId="0" fillId="0" borderId="0" xfId="0" applyAlignment="1">
      <alignment wrapText="1" shrinkToFit="1"/>
    </xf>
    <xf numFmtId="0" fontId="0" fillId="0" borderId="0" xfId="0" applyAlignment="1">
      <alignment horizontal="center"/>
    </xf>
    <xf numFmtId="0" fontId="6" fillId="0" borderId="7" xfId="0" applyFont="1" applyBorder="1" applyAlignment="1">
      <alignment wrapText="1" shrinkToFit="1"/>
    </xf>
    <xf numFmtId="0" fontId="6" fillId="0" borderId="7" xfId="0" applyFont="1" applyFill="1" applyBorder="1"/>
    <xf numFmtId="0" fontId="6" fillId="0" borderId="7" xfId="0" applyFont="1" applyFill="1" applyBorder="1" applyAlignment="1">
      <alignment wrapText="1" shrinkToFit="1"/>
    </xf>
    <xf numFmtId="0" fontId="7" fillId="0" borderId="6" xfId="0" applyFont="1" applyBorder="1"/>
    <xf numFmtId="0" fontId="6" fillId="0" borderId="7" xfId="0" applyFont="1" applyBorder="1"/>
    <xf numFmtId="0" fontId="6" fillId="0" borderId="7" xfId="0" applyFont="1" applyBorder="1" applyAlignment="1">
      <alignment horizontal="left"/>
    </xf>
    <xf numFmtId="0" fontId="6" fillId="0" borderId="7" xfId="0" applyFont="1" applyBorder="1" applyAlignment="1">
      <alignment horizontal="center"/>
    </xf>
    <xf numFmtId="0" fontId="6" fillId="0" borderId="7" xfId="0" applyFont="1" applyFill="1" applyBorder="1" applyAlignment="1">
      <alignment horizontal="left"/>
    </xf>
    <xf numFmtId="0" fontId="7" fillId="0" borderId="10" xfId="0" applyFont="1" applyBorder="1"/>
    <xf numFmtId="0" fontId="7" fillId="0" borderId="3" xfId="0" applyFont="1" applyBorder="1"/>
    <xf numFmtId="0" fontId="7" fillId="0" borderId="7" xfId="0" applyFont="1" applyBorder="1" applyAlignment="1">
      <alignment wrapText="1" shrinkToFit="1"/>
    </xf>
    <xf numFmtId="1" fontId="6" fillId="0" borderId="7" xfId="0" applyNumberFormat="1" applyFont="1" applyBorder="1"/>
    <xf numFmtId="0" fontId="6" fillId="0" borderId="7" xfId="0" applyFont="1" applyFill="1" applyBorder="1" applyAlignment="1">
      <alignment horizontal="center"/>
    </xf>
    <xf numFmtId="0" fontId="8" fillId="0" borderId="7" xfId="0" applyFont="1" applyBorder="1" applyAlignment="1">
      <alignment horizontal="center"/>
    </xf>
    <xf numFmtId="0" fontId="9" fillId="0" borderId="7" xfId="0" applyFont="1" applyBorder="1"/>
    <xf numFmtId="9" fontId="6" fillId="0" borderId="7" xfId="1" applyFont="1" applyBorder="1" applyAlignment="1">
      <alignment horizontal="center"/>
    </xf>
    <xf numFmtId="1" fontId="7" fillId="0" borderId="10" xfId="0" applyNumberFormat="1" applyFont="1" applyBorder="1"/>
    <xf numFmtId="9" fontId="7" fillId="0" borderId="10" xfId="0" applyNumberFormat="1" applyFont="1" applyBorder="1" applyAlignment="1">
      <alignment horizontal="center"/>
    </xf>
    <xf numFmtId="1" fontId="7" fillId="0" borderId="6" xfId="0" applyNumberFormat="1" applyFont="1" applyBorder="1"/>
    <xf numFmtId="9" fontId="7" fillId="0" borderId="6" xfId="0" applyNumberFormat="1" applyFont="1" applyBorder="1" applyAlignment="1">
      <alignment horizontal="center"/>
    </xf>
    <xf numFmtId="0" fontId="2" fillId="2" borderId="1" xfId="0" applyFont="1" applyFill="1" applyBorder="1" applyAlignment="1">
      <alignment horizontal="center" wrapText="1" shrinkToFit="1"/>
    </xf>
    <xf numFmtId="0" fontId="2" fillId="2" borderId="4"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wrapText="1" shrinkToFit="1"/>
    </xf>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2" borderId="3" xfId="0" applyFill="1" applyBorder="1" applyAlignment="1">
      <alignment wrapText="1" shrinkToFit="1"/>
    </xf>
    <xf numFmtId="0" fontId="0" fillId="2" borderId="3" xfId="0" applyFill="1" applyBorder="1"/>
    <xf numFmtId="0" fontId="0" fillId="3" borderId="3" xfId="0" applyFill="1" applyBorder="1" applyAlignment="1">
      <alignment wrapText="1" shrinkToFit="1"/>
    </xf>
    <xf numFmtId="0" fontId="0" fillId="3" borderId="6" xfId="0" applyFill="1" applyBorder="1"/>
    <xf numFmtId="0" fontId="0" fillId="3" borderId="3" xfId="0" applyFill="1" applyBorder="1"/>
    <xf numFmtId="0" fontId="0" fillId="3" borderId="3" xfId="0" applyFill="1" applyBorder="1" applyAlignment="1">
      <alignment horizontal="center"/>
    </xf>
    <xf numFmtId="0" fontId="4" fillId="3" borderId="3" xfId="0" applyFont="1" applyFill="1" applyBorder="1" applyAlignment="1">
      <alignment wrapText="1" shrinkToFit="1"/>
    </xf>
    <xf numFmtId="0" fontId="0" fillId="2" borderId="7" xfId="0" applyFill="1" applyBorder="1"/>
    <xf numFmtId="0" fontId="0" fillId="2" borderId="9" xfId="0" applyFill="1" applyBorder="1" applyAlignment="1">
      <alignment wrapText="1" shrinkToFit="1"/>
    </xf>
    <xf numFmtId="0" fontId="4" fillId="2" borderId="7" xfId="0" applyFont="1" applyFill="1" applyBorder="1"/>
    <xf numFmtId="0" fontId="0" fillId="2" borderId="9" xfId="0" applyFill="1" applyBorder="1" applyAlignment="1">
      <alignment horizontal="center"/>
    </xf>
    <xf numFmtId="0" fontId="0" fillId="2" borderId="10" xfId="0" applyFill="1" applyBorder="1"/>
    <xf numFmtId="164" fontId="4" fillId="2" borderId="7" xfId="0" applyNumberFormat="1" applyFont="1" applyFill="1" applyBorder="1"/>
    <xf numFmtId="0" fontId="6" fillId="0" borderId="3" xfId="0" applyFont="1" applyBorder="1" applyAlignment="1">
      <alignment wrapText="1" shrinkToFit="1"/>
    </xf>
    <xf numFmtId="0" fontId="6" fillId="0" borderId="3" xfId="0" applyFont="1" applyBorder="1"/>
    <xf numFmtId="0" fontId="6" fillId="0" borderId="3" xfId="0" applyFont="1" applyBorder="1" applyAlignment="1">
      <alignment horizontal="left"/>
    </xf>
    <xf numFmtId="1" fontId="6" fillId="0" borderId="3" xfId="0" applyNumberFormat="1" applyFont="1" applyBorder="1"/>
    <xf numFmtId="0" fontId="6" fillId="0" borderId="3" xfId="0" applyFont="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0" fillId="2" borderId="11" xfId="0" applyFill="1" applyBorder="1" applyAlignment="1">
      <alignment horizontal="center"/>
    </xf>
    <xf numFmtId="0" fontId="2" fillId="2" borderId="11" xfId="0" applyFont="1" applyFill="1" applyBorder="1" applyAlignment="1">
      <alignment horizontal="center"/>
    </xf>
    <xf numFmtId="0" fontId="0" fillId="2" borderId="6" xfId="0" applyFill="1" applyBorder="1" applyAlignment="1">
      <alignment horizontal="center"/>
    </xf>
    <xf numFmtId="0" fontId="6" fillId="0" borderId="6" xfId="0" applyFont="1" applyBorder="1"/>
    <xf numFmtId="0" fontId="6" fillId="0" borderId="10" xfId="0" applyFont="1" applyBorder="1"/>
    <xf numFmtId="0" fontId="6" fillId="0" borderId="10" xfId="0" applyFont="1" applyFill="1" applyBorder="1"/>
    <xf numFmtId="0" fontId="7" fillId="0" borderId="7" xfId="0" applyFont="1" applyBorder="1"/>
    <xf numFmtId="0" fontId="7" fillId="0" borderId="7" xfId="0" applyFont="1" applyBorder="1" applyAlignment="1">
      <alignment horizontal="left"/>
    </xf>
    <xf numFmtId="0" fontId="7" fillId="0" borderId="2" xfId="0" applyFont="1" applyBorder="1"/>
    <xf numFmtId="0" fontId="8" fillId="0" borderId="10" xfId="0" applyFont="1" applyBorder="1"/>
    <xf numFmtId="0" fontId="8" fillId="0" borderId="10" xfId="0" applyFont="1" applyBorder="1" applyAlignment="1">
      <alignment horizontal="right"/>
    </xf>
    <xf numFmtId="0" fontId="6" fillId="0" borderId="10" xfId="0" applyFont="1" applyBorder="1" applyAlignment="1">
      <alignment horizontal="right"/>
    </xf>
    <xf numFmtId="0" fontId="4" fillId="2" borderId="8" xfId="0" applyFont="1" applyFill="1" applyBorder="1" applyAlignment="1">
      <alignment horizontal="center"/>
    </xf>
    <xf numFmtId="0" fontId="6" fillId="0" borderId="3" xfId="0" applyFont="1" applyBorder="1" applyAlignment="1">
      <alignment vertical="center" wrapText="1" shrinkToFit="1"/>
    </xf>
    <xf numFmtId="0" fontId="6" fillId="0" borderId="7" xfId="0" applyFont="1" applyBorder="1" applyAlignment="1">
      <alignment vertical="center" wrapText="1" shrinkToFit="1"/>
    </xf>
    <xf numFmtId="0" fontId="6" fillId="0" borderId="7" xfId="0" applyFont="1" applyFill="1" applyBorder="1" applyAlignment="1">
      <alignment vertical="center" wrapText="1" shrinkToFit="1"/>
    </xf>
    <xf numFmtId="0" fontId="7" fillId="0" borderId="7" xfId="0" applyFont="1" applyBorder="1" applyAlignment="1">
      <alignment vertical="center" wrapText="1" shrinkToFit="1"/>
    </xf>
    <xf numFmtId="0" fontId="7" fillId="0" borderId="3" xfId="0" applyFont="1" applyBorder="1" applyAlignment="1">
      <alignment vertical="center" wrapText="1" shrinkToFit="1"/>
    </xf>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6" fillId="0" borderId="0" xfId="0" applyFont="1" applyBorder="1" applyAlignment="1">
      <alignment vertical="center" wrapText="1" shrinkToFi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shrinkToFit="1"/>
    </xf>
    <xf numFmtId="0" fontId="6" fillId="0" borderId="0" xfId="0" applyFont="1" applyBorder="1" applyAlignment="1">
      <alignment horizontal="right"/>
    </xf>
    <xf numFmtId="1" fontId="6" fillId="0" borderId="0" xfId="0" applyNumberFormat="1" applyFont="1" applyBorder="1"/>
    <xf numFmtId="0" fontId="6" fillId="0" borderId="0" xfId="0" applyFont="1" applyBorder="1" applyAlignment="1">
      <alignment horizontal="center"/>
    </xf>
    <xf numFmtId="0" fontId="6" fillId="0" borderId="7" xfId="0" applyFont="1" applyBorder="1" applyAlignment="1">
      <alignment horizontal="center" vertical="center" wrapText="1" shrinkToFi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wrapText="1" shrinkToFit="1"/>
    </xf>
    <xf numFmtId="165" fontId="6"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7" xfId="0" applyNumberFormat="1" applyFont="1" applyBorder="1" applyAlignment="1">
      <alignment horizontal="center" vertical="center" wrapText="1"/>
    </xf>
    <xf numFmtId="0" fontId="6" fillId="0" borderId="8" xfId="0" applyFont="1" applyBorder="1" applyAlignment="1">
      <alignment horizontal="left" vertical="center" wrapText="1" shrinkToFit="1"/>
    </xf>
    <xf numFmtId="0" fontId="6" fillId="0" borderId="9" xfId="0" applyFont="1" applyBorder="1" applyAlignment="1">
      <alignment horizontal="center" vertical="center" wrapText="1"/>
    </xf>
    <xf numFmtId="0" fontId="0" fillId="4" borderId="11" xfId="0" applyFill="1" applyBorder="1" applyAlignment="1">
      <alignment horizontal="center"/>
    </xf>
    <xf numFmtId="0" fontId="2" fillId="4" borderId="11" xfId="0" applyFont="1" applyFill="1" applyBorder="1" applyAlignment="1">
      <alignment horizontal="center"/>
    </xf>
    <xf numFmtId="0" fontId="13" fillId="0" borderId="7" xfId="0" applyFont="1" applyBorder="1" applyAlignment="1">
      <alignment wrapText="1" shrinkToFit="1"/>
    </xf>
    <xf numFmtId="1" fontId="13" fillId="0" borderId="7" xfId="0" applyNumberFormat="1" applyFont="1" applyBorder="1" applyAlignment="1">
      <alignment wrapText="1" shrinkToFit="1"/>
    </xf>
    <xf numFmtId="0" fontId="0" fillId="0" borderId="7" xfId="0" applyBorder="1" applyAlignment="1">
      <alignment wrapText="1"/>
    </xf>
    <xf numFmtId="0" fontId="13" fillId="0" borderId="7" xfId="0" applyFont="1" applyBorder="1"/>
    <xf numFmtId="0" fontId="0" fillId="0" borderId="7" xfId="0" applyBorder="1"/>
    <xf numFmtId="0" fontId="14" fillId="0" borderId="7" xfId="0" applyFont="1" applyBorder="1" applyAlignment="1">
      <alignment wrapText="1"/>
    </xf>
    <xf numFmtId="0" fontId="15" fillId="0" borderId="0" xfId="0" applyFont="1" applyAlignment="1">
      <alignment wrapText="1"/>
    </xf>
    <xf numFmtId="0" fontId="0" fillId="0" borderId="7" xfId="0" applyBorder="1" applyAlignment="1">
      <alignment wrapText="1" shrinkToFit="1"/>
    </xf>
    <xf numFmtId="0" fontId="0" fillId="0" borderId="7" xfId="0" applyFill="1" applyBorder="1" applyAlignment="1">
      <alignment wrapText="1"/>
    </xf>
    <xf numFmtId="165" fontId="6" fillId="0" borderId="7" xfId="0" applyNumberFormat="1" applyFont="1" applyBorder="1" applyAlignment="1">
      <alignment horizontal="right" vertical="center" wrapText="1"/>
    </xf>
    <xf numFmtId="0" fontId="6" fillId="0" borderId="7" xfId="0" applyFont="1" applyBorder="1" applyAlignment="1">
      <alignment horizontal="right" vertical="center" wrapText="1" shrinkToFit="1"/>
    </xf>
    <xf numFmtId="0" fontId="6" fillId="0" borderId="7" xfId="0" applyFont="1" applyBorder="1" applyAlignment="1">
      <alignment horizontal="right" vertical="center" wrapText="1"/>
    </xf>
    <xf numFmtId="0" fontId="6" fillId="0" borderId="9" xfId="0" applyFont="1" applyBorder="1" applyAlignment="1">
      <alignment horizontal="right" vertical="center" wrapText="1"/>
    </xf>
    <xf numFmtId="0" fontId="4" fillId="2" borderId="7" xfId="0" applyNumberFormat="1" applyFont="1" applyFill="1" applyBorder="1"/>
    <xf numFmtId="164" fontId="0" fillId="0" borderId="0" xfId="0" applyNumberFormat="1"/>
    <xf numFmtId="0" fontId="0" fillId="0" borderId="0" xfId="0" applyNumberFormat="1"/>
    <xf numFmtId="0" fontId="0" fillId="0" borderId="0" xfId="0" applyAlignment="1">
      <alignment horizontal="left" vertical="center" wrapText="1"/>
    </xf>
    <xf numFmtId="0" fontId="0" fillId="2" borderId="6" xfId="0" applyFill="1" applyBorder="1"/>
    <xf numFmtId="0" fontId="13" fillId="0" borderId="7" xfId="0" applyFont="1" applyFill="1" applyBorder="1" applyAlignment="1">
      <alignment wrapText="1" shrinkToFit="1"/>
    </xf>
    <xf numFmtId="0" fontId="14" fillId="0" borderId="7" xfId="0" applyFont="1" applyFill="1" applyBorder="1" applyAlignment="1">
      <alignment wrapText="1" shrinkToFit="1"/>
    </xf>
    <xf numFmtId="0" fontId="13" fillId="0" borderId="7" xfId="0" applyFont="1" applyFill="1" applyBorder="1" applyAlignment="1">
      <alignment vertical="center" wrapText="1" shrinkToFit="1"/>
    </xf>
    <xf numFmtId="0" fontId="0" fillId="0" borderId="7" xfId="0" applyBorder="1" applyAlignment="1">
      <alignment vertical="center" wrapText="1"/>
    </xf>
    <xf numFmtId="0" fontId="18" fillId="0" borderId="7" xfId="0" applyFont="1" applyBorder="1" applyAlignment="1">
      <alignment wrapText="1"/>
    </xf>
    <xf numFmtId="0" fontId="18" fillId="0" borderId="0" xfId="0" applyFont="1" applyAlignment="1">
      <alignment wrapText="1"/>
    </xf>
    <xf numFmtId="0" fontId="13" fillId="0" borderId="7" xfId="0" applyFont="1" applyFill="1" applyBorder="1"/>
    <xf numFmtId="0" fontId="2" fillId="2" borderId="3" xfId="0" applyFont="1" applyFill="1" applyBorder="1"/>
    <xf numFmtId="165" fontId="2" fillId="2" borderId="6" xfId="0" applyNumberFormat="1" applyFont="1" applyFill="1" applyBorder="1" applyAlignment="1">
      <alignment horizontal="center"/>
    </xf>
    <xf numFmtId="0" fontId="13" fillId="4" borderId="7" xfId="0" applyFont="1" applyFill="1" applyBorder="1" applyAlignment="1">
      <alignment wrapText="1" shrinkToFit="1"/>
    </xf>
    <xf numFmtId="0" fontId="14" fillId="4" borderId="7" xfId="0" applyFont="1" applyFill="1" applyBorder="1" applyAlignment="1">
      <alignment wrapText="1" shrinkToFit="1"/>
    </xf>
    <xf numFmtId="0" fontId="13" fillId="4" borderId="7" xfId="0" applyFont="1" applyFill="1" applyBorder="1" applyAlignment="1">
      <alignment vertical="center" wrapText="1" shrinkToFit="1"/>
    </xf>
    <xf numFmtId="0" fontId="13" fillId="4" borderId="7" xfId="0" applyFont="1" applyFill="1" applyBorder="1"/>
    <xf numFmtId="0" fontId="0" fillId="0" borderId="0" xfId="0" applyAlignment="1">
      <alignment horizontal="left" vertical="center" wrapText="1"/>
    </xf>
    <xf numFmtId="17" fontId="13" fillId="0" borderId="7" xfId="0" applyNumberFormat="1" applyFont="1" applyBorder="1" applyAlignment="1">
      <alignment horizontal="center" wrapText="1" shrinkToFit="1"/>
    </xf>
    <xf numFmtId="0" fontId="15" fillId="0" borderId="7" xfId="0" applyFont="1" applyBorder="1" applyAlignment="1">
      <alignment wrapText="1" shrinkToFit="1"/>
    </xf>
    <xf numFmtId="6" fontId="0" fillId="0" borderId="7" xfId="0" applyNumberFormat="1" applyFont="1" applyBorder="1"/>
    <xf numFmtId="164" fontId="6" fillId="0" borderId="7" xfId="0" applyNumberFormat="1" applyFont="1" applyBorder="1" applyAlignment="1">
      <alignment horizontal="right" vertical="center" wrapText="1"/>
    </xf>
    <xf numFmtId="164" fontId="2" fillId="2" borderId="6" xfId="0" applyNumberFormat="1" applyFont="1" applyFill="1" applyBorder="1" applyAlignment="1">
      <alignment horizontal="center"/>
    </xf>
    <xf numFmtId="0" fontId="13" fillId="0" borderId="10" xfId="0" applyFont="1" applyBorder="1" applyAlignment="1">
      <alignment wrapText="1" shrinkToFit="1"/>
    </xf>
    <xf numFmtId="0" fontId="4" fillId="3" borderId="7" xfId="0" applyFont="1" applyFill="1" applyBorder="1" applyAlignment="1">
      <alignment wrapText="1" shrinkToFit="1"/>
    </xf>
    <xf numFmtId="0" fontId="4" fillId="2" borderId="7" xfId="0" applyFont="1" applyFill="1" applyBorder="1" applyAlignment="1">
      <alignment horizontal="center"/>
    </xf>
    <xf numFmtId="0" fontId="0" fillId="2" borderId="3" xfId="0" applyFill="1" applyBorder="1" applyAlignment="1">
      <alignment horizontal="center"/>
    </xf>
  </cellXfs>
  <cellStyles count="4">
    <cellStyle name="Lien hypertexte visité" xfId="2" builtinId="9" hidden="1"/>
    <cellStyle name="Lien hypertexte visité" xfId="3" builtinId="9" hidden="1"/>
    <cellStyle name="Normal" xfId="0" builtinId="0"/>
    <cellStyle name="Pourcentag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zoomScale="75" zoomScaleNormal="75" zoomScalePageLayoutView="75" workbookViewId="0">
      <selection activeCell="A3" sqref="A3:J3"/>
    </sheetView>
  </sheetViews>
  <sheetFormatPr baseColWidth="10" defaultRowHeight="16"/>
  <cols>
    <col min="1" max="1" width="55.1640625" customWidth="1"/>
    <col min="2" max="2" width="29.5" customWidth="1"/>
    <col min="3" max="3" width="17.6640625" customWidth="1"/>
    <col min="4" max="4" width="19.33203125" customWidth="1"/>
    <col min="5" max="5" width="16.83203125" style="1" customWidth="1"/>
    <col min="6" max="6" width="11.83203125" customWidth="1"/>
    <col min="7" max="7" width="23.33203125" style="2" hidden="1" customWidth="1"/>
    <col min="8" max="8" width="13.1640625" hidden="1" customWidth="1"/>
    <col min="9" max="9" width="23.1640625" hidden="1" customWidth="1"/>
    <col min="10" max="10" width="12.83203125" bestFit="1" customWidth="1"/>
  </cols>
  <sheetData>
    <row r="1" spans="1:10" ht="21">
      <c r="A1" s="69" t="s">
        <v>81</v>
      </c>
    </row>
    <row r="3" spans="1:10" ht="85" customHeight="1">
      <c r="A3" s="121" t="s">
        <v>127</v>
      </c>
      <c r="B3" s="121"/>
      <c r="C3" s="121"/>
      <c r="D3" s="121"/>
      <c r="E3" s="121"/>
      <c r="F3" s="121"/>
      <c r="G3" s="121"/>
      <c r="H3" s="121"/>
      <c r="I3" s="121"/>
      <c r="J3" s="121"/>
    </row>
    <row r="4" spans="1:10" ht="85" customHeight="1">
      <c r="A4" s="121" t="s">
        <v>166</v>
      </c>
      <c r="B4" s="121"/>
      <c r="C4" s="121"/>
      <c r="D4" s="121"/>
      <c r="E4" s="121"/>
      <c r="F4" s="121"/>
      <c r="G4" s="121"/>
      <c r="H4" s="121"/>
      <c r="I4" s="121"/>
      <c r="J4" s="121"/>
    </row>
    <row r="5" spans="1:10" ht="85" customHeight="1">
      <c r="A5" s="121" t="s">
        <v>165</v>
      </c>
      <c r="B5" s="121"/>
      <c r="C5" s="121"/>
      <c r="D5" s="121"/>
      <c r="E5" s="121"/>
      <c r="F5" s="121"/>
      <c r="G5" s="121"/>
      <c r="H5" s="121"/>
      <c r="I5" s="121"/>
      <c r="J5" s="121"/>
    </row>
    <row r="6" spans="1:10" ht="56" customHeight="1">
      <c r="A6" s="121" t="s">
        <v>128</v>
      </c>
      <c r="B6" s="121"/>
      <c r="C6" s="121"/>
      <c r="D6" s="121"/>
      <c r="E6" s="121"/>
      <c r="F6" s="121"/>
      <c r="G6" s="121"/>
      <c r="H6" s="121"/>
      <c r="I6" s="121"/>
      <c r="J6" s="121"/>
    </row>
    <row r="7" spans="1:10" ht="72" customHeight="1">
      <c r="A7" s="121" t="s">
        <v>129</v>
      </c>
      <c r="B7" s="121"/>
      <c r="C7" s="121"/>
      <c r="D7" s="121"/>
      <c r="E7" s="121"/>
      <c r="F7" s="121"/>
      <c r="G7" s="121"/>
      <c r="H7" s="121"/>
      <c r="I7" s="121"/>
      <c r="J7" s="121"/>
    </row>
    <row r="8" spans="1:10" ht="61" customHeight="1">
      <c r="A8" s="121" t="s">
        <v>80</v>
      </c>
      <c r="B8" s="121"/>
      <c r="C8" s="121"/>
      <c r="D8" s="121"/>
      <c r="E8" s="121"/>
      <c r="F8" s="121"/>
      <c r="G8" s="121"/>
      <c r="H8" s="121"/>
      <c r="I8" s="121"/>
      <c r="J8" s="121"/>
    </row>
    <row r="9" spans="1:10" ht="45" customHeight="1">
      <c r="A9" s="106"/>
      <c r="B9" s="106"/>
      <c r="C9" s="106"/>
      <c r="D9" s="106"/>
      <c r="E9" s="106"/>
      <c r="F9" s="106"/>
      <c r="G9" s="106"/>
      <c r="H9" s="106"/>
      <c r="I9" s="106"/>
      <c r="J9" s="106"/>
    </row>
    <row r="10" spans="1:10" ht="41" customHeight="1">
      <c r="A10" s="68" t="s">
        <v>149</v>
      </c>
      <c r="E10"/>
      <c r="G10"/>
    </row>
    <row r="11" spans="1:10" ht="24" customHeight="1">
      <c r="A11" s="23" t="s">
        <v>2</v>
      </c>
      <c r="B11" s="25" t="s">
        <v>0</v>
      </c>
      <c r="C11" s="25" t="s">
        <v>6</v>
      </c>
      <c r="D11" s="25" t="s">
        <v>3</v>
      </c>
      <c r="E11" s="23" t="s">
        <v>7</v>
      </c>
      <c r="F11" s="25" t="s">
        <v>8</v>
      </c>
      <c r="G11" s="48" t="s">
        <v>4</v>
      </c>
      <c r="H11" s="48" t="s">
        <v>56</v>
      </c>
      <c r="I11" s="48" t="s">
        <v>15</v>
      </c>
      <c r="J11" s="25" t="s">
        <v>54</v>
      </c>
    </row>
    <row r="12" spans="1:10" ht="22" customHeight="1">
      <c r="A12" s="26"/>
      <c r="B12" s="28" t="s">
        <v>1</v>
      </c>
      <c r="C12" s="28"/>
      <c r="D12" s="28"/>
      <c r="E12" s="26"/>
      <c r="F12" s="28" t="s">
        <v>9</v>
      </c>
      <c r="G12" s="47" t="s">
        <v>5</v>
      </c>
      <c r="H12" s="47" t="s">
        <v>16</v>
      </c>
      <c r="I12" s="47" t="s">
        <v>13</v>
      </c>
      <c r="J12" s="28" t="s">
        <v>55</v>
      </c>
    </row>
    <row r="13" spans="1:10" ht="24" customHeight="1">
      <c r="A13" s="29"/>
      <c r="B13" s="30"/>
      <c r="C13" s="30"/>
      <c r="D13" s="30"/>
      <c r="E13" s="29"/>
      <c r="F13" s="30"/>
      <c r="G13" s="49" t="s">
        <v>14</v>
      </c>
      <c r="H13" s="49"/>
      <c r="I13" s="50" t="s">
        <v>16</v>
      </c>
      <c r="J13" s="130" t="s">
        <v>53</v>
      </c>
    </row>
    <row r="14" spans="1:10" ht="41" customHeight="1">
      <c r="A14" s="128" t="s">
        <v>148</v>
      </c>
      <c r="B14" s="32"/>
      <c r="C14" s="33"/>
      <c r="D14" s="33"/>
      <c r="E14" s="31"/>
      <c r="F14" s="33"/>
      <c r="G14" s="34"/>
      <c r="H14" s="33"/>
      <c r="I14" s="33"/>
      <c r="J14" s="33"/>
    </row>
    <row r="15" spans="1:10" ht="41" customHeight="1">
      <c r="A15" s="90" t="s">
        <v>151</v>
      </c>
      <c r="B15" s="127" t="s">
        <v>152</v>
      </c>
      <c r="C15" s="90" t="s">
        <v>153</v>
      </c>
      <c r="D15" s="122" t="s">
        <v>164</v>
      </c>
      <c r="E15" s="90" t="s">
        <v>154</v>
      </c>
      <c r="F15" s="93">
        <v>64</v>
      </c>
      <c r="G15" s="91"/>
      <c r="H15" s="88"/>
      <c r="I15" s="89"/>
      <c r="J15" s="125">
        <v>15000</v>
      </c>
    </row>
    <row r="16" spans="1:10" ht="41" customHeight="1">
      <c r="A16" s="123" t="s">
        <v>18</v>
      </c>
      <c r="B16" s="127" t="s">
        <v>155</v>
      </c>
      <c r="C16" s="90" t="s">
        <v>33</v>
      </c>
      <c r="D16" s="90" t="s">
        <v>156</v>
      </c>
      <c r="E16" s="90" t="s">
        <v>102</v>
      </c>
      <c r="F16" s="114">
        <v>20</v>
      </c>
      <c r="G16" s="91"/>
      <c r="H16" s="88"/>
      <c r="I16" s="89"/>
      <c r="J16" s="125">
        <v>5000</v>
      </c>
    </row>
    <row r="17" spans="1:10" ht="41" customHeight="1">
      <c r="A17" s="123" t="s">
        <v>157</v>
      </c>
      <c r="B17" s="127" t="s">
        <v>19</v>
      </c>
      <c r="C17" s="90" t="s">
        <v>158</v>
      </c>
      <c r="D17" s="90" t="s">
        <v>159</v>
      </c>
      <c r="E17" s="90" t="s">
        <v>102</v>
      </c>
      <c r="F17" s="91">
        <v>15</v>
      </c>
      <c r="G17" s="93">
        <v>15</v>
      </c>
      <c r="H17" s="124">
        <v>8000</v>
      </c>
      <c r="I17" s="124">
        <v>16725</v>
      </c>
      <c r="J17" s="125">
        <v>8000</v>
      </c>
    </row>
    <row r="18" spans="1:10" ht="58" customHeight="1">
      <c r="A18" s="123" t="s">
        <v>160</v>
      </c>
      <c r="B18" s="127" t="s">
        <v>161</v>
      </c>
      <c r="C18" s="90" t="s">
        <v>162</v>
      </c>
      <c r="D18" s="90" t="s">
        <v>163</v>
      </c>
      <c r="E18" s="90" t="s">
        <v>102</v>
      </c>
      <c r="F18" s="93">
        <v>50</v>
      </c>
      <c r="G18" s="91"/>
      <c r="H18" s="88"/>
      <c r="I18" s="89"/>
      <c r="J18" s="125">
        <v>5000</v>
      </c>
    </row>
    <row r="19" spans="1:10" ht="41" hidden="1" customHeight="1">
      <c r="A19" s="129" t="s">
        <v>147</v>
      </c>
      <c r="B19" s="107"/>
      <c r="C19" s="30"/>
      <c r="D19" s="30"/>
      <c r="E19" s="29"/>
      <c r="F19" s="115">
        <f>SUM(F15:F18)</f>
        <v>149</v>
      </c>
      <c r="G19" s="50"/>
      <c r="H19" s="50"/>
      <c r="I19" s="50"/>
      <c r="J19" s="116">
        <f>SUM(J15:J18)</f>
        <v>33000</v>
      </c>
    </row>
    <row r="20" spans="1:10" ht="41" customHeight="1">
      <c r="A20" s="129" t="s">
        <v>150</v>
      </c>
      <c r="B20" s="107"/>
      <c r="C20" s="30"/>
      <c r="D20" s="30"/>
      <c r="E20" s="29"/>
      <c r="F20" s="115">
        <f>SUM(F15:F18)</f>
        <v>149</v>
      </c>
      <c r="G20" s="50"/>
      <c r="H20" s="50"/>
      <c r="I20" s="50"/>
      <c r="J20" s="126">
        <f>SUM(J15:J18)</f>
        <v>33000</v>
      </c>
    </row>
    <row r="21" spans="1:10" ht="41" customHeight="1">
      <c r="A21" s="70"/>
      <c r="B21" s="71"/>
      <c r="C21" s="71"/>
      <c r="D21" s="72"/>
      <c r="E21" s="73"/>
      <c r="F21" s="71"/>
      <c r="G21" s="74"/>
      <c r="H21" s="75"/>
      <c r="I21" s="76"/>
      <c r="J21" s="71"/>
    </row>
    <row r="22" spans="1:10" ht="41" customHeight="1">
      <c r="A22" s="68" t="s">
        <v>82</v>
      </c>
      <c r="E22"/>
      <c r="G22"/>
    </row>
    <row r="23" spans="1:10" ht="24" customHeight="1">
      <c r="A23" s="23" t="s">
        <v>2</v>
      </c>
      <c r="B23" s="25" t="s">
        <v>0</v>
      </c>
      <c r="C23" s="25" t="s">
        <v>6</v>
      </c>
      <c r="D23" s="25" t="s">
        <v>3</v>
      </c>
      <c r="E23" s="23" t="s">
        <v>7</v>
      </c>
      <c r="F23" s="25" t="s">
        <v>8</v>
      </c>
      <c r="G23" s="48" t="s">
        <v>4</v>
      </c>
      <c r="H23" s="48" t="s">
        <v>56</v>
      </c>
      <c r="I23" s="48" t="s">
        <v>15</v>
      </c>
      <c r="J23" s="24" t="s">
        <v>54</v>
      </c>
    </row>
    <row r="24" spans="1:10" ht="22" customHeight="1">
      <c r="A24" s="26"/>
      <c r="B24" s="28" t="s">
        <v>1</v>
      </c>
      <c r="C24" s="28"/>
      <c r="D24" s="28"/>
      <c r="E24" s="26"/>
      <c r="F24" s="28" t="s">
        <v>9</v>
      </c>
      <c r="G24" s="47" t="s">
        <v>5</v>
      </c>
      <c r="H24" s="47" t="s">
        <v>16</v>
      </c>
      <c r="I24" s="47" t="s">
        <v>13</v>
      </c>
      <c r="J24" s="27" t="s">
        <v>55</v>
      </c>
    </row>
    <row r="25" spans="1:10" ht="18" customHeight="1">
      <c r="A25" s="29"/>
      <c r="B25" s="30"/>
      <c r="C25" s="30"/>
      <c r="D25" s="30"/>
      <c r="E25" s="29"/>
      <c r="F25" s="30"/>
      <c r="G25" s="49" t="s">
        <v>14</v>
      </c>
      <c r="H25" s="49"/>
      <c r="I25" s="50" t="s">
        <v>16</v>
      </c>
      <c r="J25" s="51" t="s">
        <v>53</v>
      </c>
    </row>
    <row r="26" spans="1:10" ht="41" customHeight="1">
      <c r="A26" s="108" t="s">
        <v>130</v>
      </c>
      <c r="B26" s="108" t="s">
        <v>134</v>
      </c>
      <c r="C26" s="108" t="s">
        <v>46</v>
      </c>
      <c r="D26" s="109" t="s">
        <v>140</v>
      </c>
      <c r="E26" s="110" t="s">
        <v>72</v>
      </c>
      <c r="F26" s="114">
        <v>30</v>
      </c>
      <c r="G26" s="91"/>
      <c r="H26" s="88"/>
      <c r="I26" s="89"/>
      <c r="J26" s="99">
        <v>4500</v>
      </c>
    </row>
    <row r="27" spans="1:10" ht="41" customHeight="1">
      <c r="A27" s="108" t="s">
        <v>131</v>
      </c>
      <c r="B27" s="117" t="s">
        <v>135</v>
      </c>
      <c r="C27" s="117" t="s">
        <v>138</v>
      </c>
      <c r="D27" s="118" t="s">
        <v>141</v>
      </c>
      <c r="E27" s="119" t="s">
        <v>142</v>
      </c>
      <c r="F27" s="120"/>
      <c r="G27" s="91"/>
      <c r="H27" s="88"/>
      <c r="I27" s="89"/>
      <c r="J27" s="99">
        <v>8000</v>
      </c>
    </row>
    <row r="28" spans="1:10" ht="41" customHeight="1">
      <c r="A28" s="90" t="s">
        <v>113</v>
      </c>
      <c r="B28" s="93" t="s">
        <v>136</v>
      </c>
      <c r="C28" s="92" t="s">
        <v>114</v>
      </c>
      <c r="D28" s="112" t="s">
        <v>144</v>
      </c>
      <c r="E28" s="111" t="s">
        <v>143</v>
      </c>
      <c r="F28" s="93">
        <v>40</v>
      </c>
      <c r="G28" s="91"/>
      <c r="H28" s="88"/>
      <c r="I28" s="89"/>
      <c r="J28" s="99">
        <v>7500</v>
      </c>
    </row>
    <row r="29" spans="1:10" ht="41" customHeight="1">
      <c r="A29" s="90" t="s">
        <v>132</v>
      </c>
      <c r="B29" s="93" t="s">
        <v>101</v>
      </c>
      <c r="C29" s="92" t="s">
        <v>11</v>
      </c>
      <c r="D29" s="112" t="s">
        <v>145</v>
      </c>
      <c r="E29" s="111" t="s">
        <v>11</v>
      </c>
      <c r="F29" s="93">
        <v>36</v>
      </c>
      <c r="G29" s="91"/>
      <c r="H29" s="88"/>
      <c r="I29" s="89"/>
      <c r="J29" s="99">
        <v>1000</v>
      </c>
    </row>
    <row r="30" spans="1:10" ht="41" customHeight="1">
      <c r="A30" s="90" t="s">
        <v>133</v>
      </c>
      <c r="B30" s="93" t="s">
        <v>137</v>
      </c>
      <c r="C30" s="92" t="s">
        <v>139</v>
      </c>
      <c r="D30" s="113" t="s">
        <v>146</v>
      </c>
      <c r="E30" s="111" t="s">
        <v>139</v>
      </c>
      <c r="F30" s="93">
        <v>45</v>
      </c>
      <c r="G30" s="91"/>
      <c r="H30" s="88"/>
      <c r="I30" s="89"/>
      <c r="J30" s="99">
        <v>3000</v>
      </c>
    </row>
    <row r="31" spans="1:10" ht="41" customHeight="1">
      <c r="A31" s="61" t="s">
        <v>147</v>
      </c>
      <c r="B31" s="107"/>
      <c r="C31" s="30"/>
      <c r="D31" s="30"/>
      <c r="E31" s="29"/>
      <c r="F31" s="115">
        <f>SUM(F25:F30)</f>
        <v>151</v>
      </c>
      <c r="G31" s="50"/>
      <c r="H31" s="50"/>
      <c r="I31" s="50"/>
      <c r="J31" s="116">
        <f>SUM(J25:J30)</f>
        <v>24000</v>
      </c>
    </row>
    <row r="32" spans="1:10" ht="41" customHeight="1">
      <c r="A32" s="35" t="s">
        <v>105</v>
      </c>
      <c r="B32" s="32"/>
      <c r="C32" s="33"/>
      <c r="D32" s="33"/>
      <c r="E32" s="31"/>
      <c r="F32" s="33"/>
      <c r="G32" s="34"/>
      <c r="H32" s="33"/>
      <c r="I32" s="33"/>
      <c r="J32" s="33"/>
    </row>
    <row r="33" spans="1:10" ht="41" customHeight="1">
      <c r="A33" s="90" t="s">
        <v>106</v>
      </c>
      <c r="B33" s="90" t="s">
        <v>107</v>
      </c>
      <c r="C33" s="90" t="s">
        <v>108</v>
      </c>
      <c r="D33" s="90" t="s">
        <v>109</v>
      </c>
      <c r="E33" s="90" t="s">
        <v>48</v>
      </c>
      <c r="F33" s="93">
        <v>62</v>
      </c>
      <c r="G33" s="91" t="e">
        <f>+J33/H33</f>
        <v>#DIV/0!</v>
      </c>
      <c r="H33" s="88"/>
      <c r="I33" s="89"/>
      <c r="J33" s="99">
        <v>10000</v>
      </c>
    </row>
    <row r="34" spans="1:10" ht="41" customHeight="1">
      <c r="A34" s="92" t="s">
        <v>110</v>
      </c>
      <c r="B34" s="93" t="s">
        <v>111</v>
      </c>
      <c r="C34" s="94" t="s">
        <v>108</v>
      </c>
      <c r="D34" s="90" t="s">
        <v>112</v>
      </c>
      <c r="E34" s="90" t="s">
        <v>102</v>
      </c>
      <c r="F34" s="93">
        <v>46</v>
      </c>
      <c r="G34" s="91" t="e">
        <f>+J34/H34</f>
        <v>#DIV/0!</v>
      </c>
      <c r="H34" s="88"/>
      <c r="I34" s="89"/>
      <c r="J34" s="99">
        <v>15000</v>
      </c>
    </row>
    <row r="35" spans="1:10" ht="41" customHeight="1">
      <c r="A35" s="90" t="s">
        <v>113</v>
      </c>
      <c r="B35" s="93" t="s">
        <v>125</v>
      </c>
      <c r="C35" s="95" t="s">
        <v>126</v>
      </c>
      <c r="D35" s="96" t="s">
        <v>115</v>
      </c>
      <c r="E35" s="92" t="s">
        <v>114</v>
      </c>
      <c r="F35" s="93">
        <v>25</v>
      </c>
      <c r="G35" s="91" t="e">
        <f>+J35/H35</f>
        <v>#DIV/0!</v>
      </c>
      <c r="H35" s="88"/>
      <c r="I35" s="89"/>
      <c r="J35" s="99">
        <v>10000</v>
      </c>
    </row>
    <row r="36" spans="1:10" ht="41" customHeight="1">
      <c r="A36" s="90" t="s">
        <v>119</v>
      </c>
      <c r="B36" s="98" t="s">
        <v>116</v>
      </c>
      <c r="C36" s="94" t="s">
        <v>12</v>
      </c>
      <c r="D36" s="96" t="s">
        <v>117</v>
      </c>
      <c r="E36" s="97" t="s">
        <v>118</v>
      </c>
      <c r="F36" s="93">
        <v>35</v>
      </c>
      <c r="G36" s="88"/>
      <c r="H36" s="88"/>
      <c r="I36" s="89"/>
      <c r="J36" s="99">
        <v>8000</v>
      </c>
    </row>
    <row r="37" spans="1:10" ht="41" customHeight="1">
      <c r="A37" s="61" t="s">
        <v>120</v>
      </c>
      <c r="B37" s="36"/>
      <c r="C37" s="36"/>
      <c r="D37" s="36"/>
      <c r="E37" s="37"/>
      <c r="F37" s="38">
        <f>SUM(F33:F36)</f>
        <v>168</v>
      </c>
      <c r="G37" s="38" t="e">
        <f t="shared" ref="G37:J37" si="0">SUM(G33:G36)</f>
        <v>#DIV/0!</v>
      </c>
      <c r="H37" s="38">
        <f t="shared" si="0"/>
        <v>0</v>
      </c>
      <c r="I37" s="38">
        <f t="shared" si="0"/>
        <v>0</v>
      </c>
      <c r="J37" s="41">
        <f t="shared" si="0"/>
        <v>43000</v>
      </c>
    </row>
    <row r="38" spans="1:10" ht="41" customHeight="1">
      <c r="A38" s="35" t="s">
        <v>104</v>
      </c>
      <c r="B38" s="32"/>
      <c r="C38" s="33"/>
      <c r="D38" s="33"/>
      <c r="E38" s="31"/>
      <c r="F38" s="33"/>
      <c r="G38" s="34"/>
      <c r="H38" s="33"/>
      <c r="I38" s="33"/>
      <c r="J38" s="33"/>
    </row>
    <row r="39" spans="1:10" ht="41" customHeight="1">
      <c r="A39" s="80" t="s">
        <v>83</v>
      </c>
      <c r="B39" s="77" t="s">
        <v>85</v>
      </c>
      <c r="C39" s="77" t="s">
        <v>86</v>
      </c>
      <c r="D39" s="77" t="s">
        <v>84</v>
      </c>
      <c r="E39" s="81" t="s">
        <v>102</v>
      </c>
      <c r="F39" s="100">
        <v>50</v>
      </c>
      <c r="G39" s="52">
        <v>3735</v>
      </c>
      <c r="H39" s="45">
        <f>+G39/(I39/100)</f>
        <v>8300</v>
      </c>
      <c r="I39" s="46">
        <v>45</v>
      </c>
      <c r="J39" s="81">
        <v>4500</v>
      </c>
    </row>
    <row r="40" spans="1:10" ht="41" customHeight="1">
      <c r="A40" s="82" t="s">
        <v>87</v>
      </c>
      <c r="B40" s="83" t="s">
        <v>89</v>
      </c>
      <c r="C40" s="83" t="s">
        <v>90</v>
      </c>
      <c r="D40" s="77" t="s">
        <v>88</v>
      </c>
      <c r="E40" s="84" t="s">
        <v>103</v>
      </c>
      <c r="F40" s="101">
        <v>15</v>
      </c>
      <c r="G40" s="53">
        <v>5000</v>
      </c>
      <c r="H40" s="14">
        <f t="shared" ref="H40:H43" si="1">+G40/(I40/100)</f>
        <v>11111.111111111111</v>
      </c>
      <c r="I40" s="9">
        <v>45</v>
      </c>
      <c r="J40" s="84">
        <v>5000</v>
      </c>
    </row>
    <row r="41" spans="1:10" ht="41" customHeight="1">
      <c r="A41" s="80" t="s">
        <v>91</v>
      </c>
      <c r="B41" s="83" t="s">
        <v>93</v>
      </c>
      <c r="C41" s="83" t="s">
        <v>94</v>
      </c>
      <c r="D41" s="78" t="s">
        <v>92</v>
      </c>
      <c r="E41" s="85" t="s">
        <v>32</v>
      </c>
      <c r="F41" s="101">
        <v>40</v>
      </c>
      <c r="G41" s="53">
        <v>15000</v>
      </c>
      <c r="H41" s="14">
        <f t="shared" si="1"/>
        <v>30000</v>
      </c>
      <c r="I41" s="9">
        <v>50</v>
      </c>
      <c r="J41" s="85">
        <v>2500</v>
      </c>
    </row>
    <row r="42" spans="1:10" ht="41" customHeight="1">
      <c r="A42" s="86" t="s">
        <v>95</v>
      </c>
      <c r="B42" s="83" t="s">
        <v>97</v>
      </c>
      <c r="C42" s="87" t="s">
        <v>98</v>
      </c>
      <c r="D42" s="79" t="s">
        <v>96</v>
      </c>
      <c r="E42" s="84" t="s">
        <v>102</v>
      </c>
      <c r="F42" s="102">
        <v>100</v>
      </c>
      <c r="G42" s="53">
        <v>6000</v>
      </c>
      <c r="H42" s="14">
        <f t="shared" si="1"/>
        <v>40000</v>
      </c>
      <c r="I42" s="9">
        <v>15</v>
      </c>
      <c r="J42" s="84">
        <v>7500</v>
      </c>
    </row>
    <row r="43" spans="1:10" ht="41" customHeight="1">
      <c r="A43" s="86" t="s">
        <v>99</v>
      </c>
      <c r="B43" s="83" t="s">
        <v>101</v>
      </c>
      <c r="C43" s="83" t="s">
        <v>11</v>
      </c>
      <c r="D43" s="79" t="s">
        <v>100</v>
      </c>
      <c r="E43" s="85" t="s">
        <v>32</v>
      </c>
      <c r="F43" s="101">
        <v>40</v>
      </c>
      <c r="G43" s="54">
        <v>15000</v>
      </c>
      <c r="H43" s="14">
        <f t="shared" si="1"/>
        <v>36585.365853658535</v>
      </c>
      <c r="I43" s="15">
        <v>41</v>
      </c>
      <c r="J43" s="85">
        <v>3500</v>
      </c>
    </row>
    <row r="44" spans="1:10" ht="41" customHeight="1">
      <c r="A44" s="61" t="s">
        <v>121</v>
      </c>
      <c r="B44" s="36"/>
      <c r="C44" s="36"/>
      <c r="D44" s="36"/>
      <c r="E44" s="37"/>
      <c r="F44" s="103">
        <f>SUM(F39:F43)</f>
        <v>245</v>
      </c>
      <c r="G44" s="39" t="e">
        <f>SUM(G3:G43)</f>
        <v>#DIV/0!</v>
      </c>
      <c r="H44" s="40">
        <f>SUM(H3:H43)</f>
        <v>133996.47696476965</v>
      </c>
      <c r="I44" s="40"/>
      <c r="J44" s="41">
        <f>SUM(J39:J43)</f>
        <v>23000</v>
      </c>
    </row>
    <row r="45" spans="1:10" ht="41" customHeight="1">
      <c r="A45" s="61" t="s">
        <v>124</v>
      </c>
      <c r="B45" s="36"/>
      <c r="C45" s="36"/>
      <c r="D45" s="36"/>
      <c r="E45" s="37"/>
      <c r="F45" s="103">
        <f>+F37+F44+F31</f>
        <v>564</v>
      </c>
      <c r="G45" s="39"/>
      <c r="H45" s="40"/>
      <c r="I45" s="40"/>
      <c r="J45" s="41">
        <f>+J37+J44+J31</f>
        <v>90000</v>
      </c>
    </row>
    <row r="46" spans="1:10" ht="41" customHeight="1">
      <c r="A46" s="70"/>
      <c r="B46" s="71"/>
      <c r="C46" s="71"/>
      <c r="D46" s="72"/>
      <c r="E46" s="73"/>
      <c r="F46" s="71"/>
      <c r="G46" s="74"/>
      <c r="H46" s="75"/>
      <c r="I46" s="76"/>
      <c r="J46" s="71"/>
    </row>
    <row r="47" spans="1:10" ht="37" customHeight="1">
      <c r="A47" s="67" t="s">
        <v>79</v>
      </c>
      <c r="E47"/>
      <c r="G47"/>
    </row>
    <row r="48" spans="1:10" ht="17">
      <c r="A48" s="23" t="s">
        <v>2</v>
      </c>
      <c r="B48" s="25" t="s">
        <v>0</v>
      </c>
      <c r="C48" s="25" t="s">
        <v>6</v>
      </c>
      <c r="D48" s="25" t="s">
        <v>3</v>
      </c>
      <c r="E48" s="23" t="s">
        <v>7</v>
      </c>
      <c r="F48" s="25" t="s">
        <v>8</v>
      </c>
      <c r="G48" s="48" t="s">
        <v>4</v>
      </c>
      <c r="H48" s="48" t="s">
        <v>56</v>
      </c>
      <c r="I48" s="48" t="s">
        <v>15</v>
      </c>
      <c r="J48" s="24" t="s">
        <v>54</v>
      </c>
    </row>
    <row r="49" spans="1:10">
      <c r="A49" s="26"/>
      <c r="B49" s="28" t="s">
        <v>1</v>
      </c>
      <c r="C49" s="28"/>
      <c r="D49" s="28"/>
      <c r="E49" s="26"/>
      <c r="F49" s="28" t="s">
        <v>9</v>
      </c>
      <c r="G49" s="47" t="s">
        <v>5</v>
      </c>
      <c r="H49" s="47" t="s">
        <v>16</v>
      </c>
      <c r="I49" s="47" t="s">
        <v>13</v>
      </c>
      <c r="J49" s="27" t="s">
        <v>55</v>
      </c>
    </row>
    <row r="50" spans="1:10">
      <c r="A50" s="29"/>
      <c r="B50" s="30"/>
      <c r="C50" s="30"/>
      <c r="D50" s="30"/>
      <c r="E50" s="29"/>
      <c r="F50" s="30"/>
      <c r="G50" s="49" t="s">
        <v>14</v>
      </c>
      <c r="H50" s="49"/>
      <c r="I50" s="50" t="s">
        <v>16</v>
      </c>
      <c r="J50" s="51" t="s">
        <v>53</v>
      </c>
    </row>
    <row r="51" spans="1:10" ht="32" customHeight="1">
      <c r="A51" s="35" t="s">
        <v>122</v>
      </c>
      <c r="B51" s="32"/>
      <c r="C51" s="33"/>
      <c r="D51" s="33"/>
      <c r="E51" s="31"/>
      <c r="F51" s="33"/>
      <c r="G51" s="34"/>
      <c r="H51" s="33"/>
      <c r="I51" s="33"/>
      <c r="J51" s="33"/>
    </row>
    <row r="52" spans="1:10" ht="32" customHeight="1">
      <c r="A52" s="65" t="s">
        <v>68</v>
      </c>
      <c r="B52" s="55" t="s">
        <v>78</v>
      </c>
      <c r="C52" s="55" t="s">
        <v>12</v>
      </c>
      <c r="D52" s="56" t="s">
        <v>69</v>
      </c>
      <c r="E52" s="13" t="s">
        <v>63</v>
      </c>
      <c r="F52" s="55">
        <v>120</v>
      </c>
      <c r="G52" s="11">
        <v>15000</v>
      </c>
      <c r="H52" s="19">
        <v>87925</v>
      </c>
      <c r="I52" s="20">
        <v>0.17</v>
      </c>
      <c r="J52" s="81">
        <v>8000</v>
      </c>
    </row>
    <row r="53" spans="1:10">
      <c r="A53" s="66" t="s">
        <v>70</v>
      </c>
      <c r="B53" s="12" t="s">
        <v>25</v>
      </c>
      <c r="C53" s="12" t="s">
        <v>46</v>
      </c>
      <c r="D53" s="12" t="s">
        <v>71</v>
      </c>
      <c r="E53" s="57" t="s">
        <v>72</v>
      </c>
      <c r="F53" s="12">
        <v>50</v>
      </c>
      <c r="G53" s="6">
        <v>15000</v>
      </c>
      <c r="H53" s="21">
        <v>36500</v>
      </c>
      <c r="I53" s="22">
        <v>0.41</v>
      </c>
      <c r="J53" s="81">
        <v>2000</v>
      </c>
    </row>
    <row r="54" spans="1:10" ht="37" customHeight="1">
      <c r="A54" s="66" t="s">
        <v>73</v>
      </c>
      <c r="B54" s="12" t="s">
        <v>74</v>
      </c>
      <c r="C54" s="12" t="s">
        <v>12</v>
      </c>
      <c r="D54" s="12" t="s">
        <v>75</v>
      </c>
      <c r="E54" s="13" t="s">
        <v>76</v>
      </c>
      <c r="F54" s="12">
        <v>80</v>
      </c>
      <c r="G54" s="6">
        <v>10000</v>
      </c>
      <c r="H54" s="21">
        <v>51600</v>
      </c>
      <c r="I54" s="22">
        <v>0.19</v>
      </c>
      <c r="J54" s="81">
        <v>5000</v>
      </c>
    </row>
    <row r="55" spans="1:10" ht="29" customHeight="1">
      <c r="A55" s="35" t="s">
        <v>77</v>
      </c>
      <c r="B55" s="32"/>
      <c r="C55" s="33"/>
      <c r="D55" s="33"/>
      <c r="E55" s="31"/>
      <c r="F55" s="33"/>
      <c r="G55" s="34"/>
      <c r="H55" s="33"/>
      <c r="I55" s="33"/>
      <c r="J55" s="33"/>
    </row>
    <row r="56" spans="1:10" ht="31">
      <c r="A56" s="63" t="s">
        <v>64</v>
      </c>
      <c r="B56" s="7" t="s">
        <v>65</v>
      </c>
      <c r="C56" s="7" t="s">
        <v>57</v>
      </c>
      <c r="D56" s="8" t="s">
        <v>66</v>
      </c>
      <c r="E56" s="3" t="s">
        <v>67</v>
      </c>
      <c r="F56" s="7">
        <v>12</v>
      </c>
      <c r="G56" s="53">
        <v>8000</v>
      </c>
      <c r="H56" s="14">
        <v>8400</v>
      </c>
      <c r="I56" s="18">
        <f>+G56/H56</f>
        <v>0.95238095238095233</v>
      </c>
      <c r="J56" s="81">
        <v>8000</v>
      </c>
    </row>
    <row r="57" spans="1:10" ht="32" customHeight="1">
      <c r="A57" s="35" t="s">
        <v>123</v>
      </c>
      <c r="B57" s="32"/>
      <c r="C57" s="33"/>
      <c r="D57" s="33"/>
      <c r="E57" s="31"/>
      <c r="F57" s="33"/>
      <c r="G57" s="34"/>
      <c r="H57" s="33"/>
      <c r="I57" s="33"/>
      <c r="J57" s="33"/>
    </row>
    <row r="58" spans="1:10" ht="32" customHeight="1">
      <c r="A58" s="62" t="s">
        <v>18</v>
      </c>
      <c r="B58" s="43" t="s">
        <v>17</v>
      </c>
      <c r="C58" s="43" t="s">
        <v>33</v>
      </c>
      <c r="D58" s="44" t="s">
        <v>31</v>
      </c>
      <c r="E58" s="42" t="s">
        <v>32</v>
      </c>
      <c r="F58" s="43">
        <v>15</v>
      </c>
      <c r="G58" s="52">
        <v>3735</v>
      </c>
      <c r="H58" s="45">
        <f>+G58/(I58/100)</f>
        <v>8300</v>
      </c>
      <c r="I58" s="46">
        <v>45</v>
      </c>
      <c r="J58" s="81">
        <v>3735</v>
      </c>
    </row>
    <row r="59" spans="1:10" ht="32" customHeight="1">
      <c r="A59" s="63" t="s">
        <v>34</v>
      </c>
      <c r="B59" s="7" t="s">
        <v>19</v>
      </c>
      <c r="C59" s="7" t="s">
        <v>35</v>
      </c>
      <c r="D59" s="8" t="s">
        <v>36</v>
      </c>
      <c r="E59" s="3" t="s">
        <v>37</v>
      </c>
      <c r="F59" s="7">
        <v>20</v>
      </c>
      <c r="G59" s="53">
        <v>5000</v>
      </c>
      <c r="H59" s="14">
        <f t="shared" ref="H59:H65" si="2">+G59/(I59/100)</f>
        <v>11111.111111111111</v>
      </c>
      <c r="I59" s="9">
        <v>45</v>
      </c>
      <c r="J59" s="81">
        <v>5000</v>
      </c>
    </row>
    <row r="60" spans="1:10" ht="32" customHeight="1">
      <c r="A60" s="63" t="s">
        <v>20</v>
      </c>
      <c r="B60" s="7" t="s">
        <v>21</v>
      </c>
      <c r="C60" s="7" t="s">
        <v>38</v>
      </c>
      <c r="D60" s="8" t="s">
        <v>40</v>
      </c>
      <c r="E60" s="3" t="s">
        <v>39</v>
      </c>
      <c r="F60" s="7">
        <v>40</v>
      </c>
      <c r="G60" s="53">
        <v>15000</v>
      </c>
      <c r="H60" s="14">
        <f t="shared" si="2"/>
        <v>30000</v>
      </c>
      <c r="I60" s="9">
        <v>50</v>
      </c>
      <c r="J60" s="81">
        <v>15000</v>
      </c>
    </row>
    <row r="61" spans="1:10" ht="32" customHeight="1">
      <c r="A61" s="63" t="s">
        <v>22</v>
      </c>
      <c r="B61" s="7" t="s">
        <v>23</v>
      </c>
      <c r="C61" s="7" t="s">
        <v>41</v>
      </c>
      <c r="D61" s="8" t="s">
        <v>42</v>
      </c>
      <c r="E61" s="3" t="s">
        <v>43</v>
      </c>
      <c r="F61" s="7">
        <v>100</v>
      </c>
      <c r="G61" s="53">
        <v>6000</v>
      </c>
      <c r="H61" s="14">
        <f t="shared" si="2"/>
        <v>40000</v>
      </c>
      <c r="I61" s="9">
        <v>15</v>
      </c>
      <c r="J61" s="81">
        <v>6000</v>
      </c>
    </row>
    <row r="62" spans="1:10" ht="32" customHeight="1">
      <c r="A62" s="64" t="s">
        <v>24</v>
      </c>
      <c r="B62" s="4" t="s">
        <v>25</v>
      </c>
      <c r="C62" s="4" t="s">
        <v>46</v>
      </c>
      <c r="D62" s="10" t="s">
        <v>44</v>
      </c>
      <c r="E62" s="5" t="s">
        <v>45</v>
      </c>
      <c r="F62" s="4">
        <v>50</v>
      </c>
      <c r="G62" s="54">
        <v>15000</v>
      </c>
      <c r="H62" s="14">
        <f t="shared" si="2"/>
        <v>36585.365853658535</v>
      </c>
      <c r="I62" s="15">
        <v>41</v>
      </c>
      <c r="J62" s="81">
        <v>8000</v>
      </c>
    </row>
    <row r="63" spans="1:10" ht="32" customHeight="1">
      <c r="A63" s="63" t="s">
        <v>26</v>
      </c>
      <c r="B63" s="7" t="s">
        <v>10</v>
      </c>
      <c r="C63" s="7" t="s">
        <v>46</v>
      </c>
      <c r="D63" s="8" t="s">
        <v>50</v>
      </c>
      <c r="E63" s="3" t="s">
        <v>47</v>
      </c>
      <c r="F63" s="7">
        <v>30</v>
      </c>
      <c r="G63" s="58">
        <v>4300</v>
      </c>
      <c r="H63" s="14">
        <f t="shared" si="2"/>
        <v>10487.804878048781</v>
      </c>
      <c r="I63" s="16">
        <v>41</v>
      </c>
      <c r="J63" s="81">
        <v>3000</v>
      </c>
    </row>
    <row r="64" spans="1:10" ht="32" customHeight="1">
      <c r="A64" s="63" t="s">
        <v>27</v>
      </c>
      <c r="B64" s="7" t="s">
        <v>28</v>
      </c>
      <c r="C64" s="7" t="s">
        <v>51</v>
      </c>
      <c r="D64" s="17" t="s">
        <v>49</v>
      </c>
      <c r="E64" s="3" t="s">
        <v>48</v>
      </c>
      <c r="F64" s="7">
        <v>70</v>
      </c>
      <c r="G64" s="59">
        <v>4415</v>
      </c>
      <c r="H64" s="14">
        <f t="shared" si="2"/>
        <v>40879.629629629628</v>
      </c>
      <c r="I64" s="16">
        <v>10.8</v>
      </c>
      <c r="J64" s="81">
        <v>4400</v>
      </c>
    </row>
    <row r="65" spans="1:10" ht="32" customHeight="1">
      <c r="A65" s="63" t="s">
        <v>29</v>
      </c>
      <c r="B65" s="7" t="s">
        <v>30</v>
      </c>
      <c r="C65" s="7" t="s">
        <v>11</v>
      </c>
      <c r="D65" s="8" t="s">
        <v>52</v>
      </c>
      <c r="E65" s="3" t="s">
        <v>11</v>
      </c>
      <c r="F65" s="7">
        <v>25</v>
      </c>
      <c r="G65" s="60">
        <v>3560</v>
      </c>
      <c r="H65" s="14">
        <f t="shared" si="2"/>
        <v>8090.909090909091</v>
      </c>
      <c r="I65" s="9">
        <v>44</v>
      </c>
      <c r="J65" s="81">
        <v>3560</v>
      </c>
    </row>
    <row r="66" spans="1:10" ht="32" customHeight="1">
      <c r="A66" s="61" t="s">
        <v>56</v>
      </c>
      <c r="B66" s="36"/>
      <c r="C66" s="36"/>
      <c r="D66" s="36"/>
      <c r="E66" s="37"/>
      <c r="F66" s="38">
        <f>SUM(F52:F65)</f>
        <v>612</v>
      </c>
      <c r="G66" s="39">
        <f>SUM(G52:G65)</f>
        <v>105010</v>
      </c>
      <c r="H66" s="40">
        <f>SUM(H52:H65)</f>
        <v>369879.82056335715</v>
      </c>
      <c r="I66" s="40"/>
      <c r="J66" s="41">
        <f>SUM(J52:J65)</f>
        <v>71695</v>
      </c>
    </row>
    <row r="68" spans="1:10">
      <c r="F68" s="105">
        <f>+F45+F66</f>
        <v>1176</v>
      </c>
      <c r="J68" s="104">
        <f>+J45+J66</f>
        <v>161695</v>
      </c>
    </row>
  </sheetData>
  <mergeCells count="6">
    <mergeCell ref="A3:J3"/>
    <mergeCell ref="A8:J8"/>
    <mergeCell ref="A7:J7"/>
    <mergeCell ref="A6:J6"/>
    <mergeCell ref="A5:J5"/>
    <mergeCell ref="A4:J4"/>
  </mergeCells>
  <phoneticPr fontId="3" type="noConversion"/>
  <printOptions horizontalCentered="1"/>
  <pageMargins left="0.25" right="0.25" top="0.75000000000000011" bottom="0.75000000000000011" header="0.30000000000000004" footer="0.30000000000000004"/>
  <pageSetup paperSize="9" scale="38" orientation="portrait" horizontalDpi="300" verticalDpi="300" r:id="rId1"/>
  <headerFooter>
    <oddHeader>&amp;L&amp;"Calibri,Normal"&amp;K000000UCA JEDI INTERNATIONAL&amp;C&amp;"Calibri,Normal"&amp;K000000CALL FOR PROPOSALS_x000D_INTERNATIONAL CONFERENCES &amp; SUMMER SCHOOLS_x000D__x000D__x000D_&amp;R&amp;"Calibri,Normal"&amp;K00000016 Apr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C14" sqref="C14"/>
    </sheetView>
  </sheetViews>
  <sheetFormatPr baseColWidth="10" defaultRowHeight="16"/>
  <cols>
    <col min="4" max="4" width="13.1640625" customWidth="1"/>
    <col min="5" max="5" width="15.5" customWidth="1"/>
  </cols>
  <sheetData>
    <row r="1" spans="1:5">
      <c r="B1" s="2" t="s">
        <v>58</v>
      </c>
      <c r="C1" s="2" t="s">
        <v>59</v>
      </c>
      <c r="D1" s="2" t="s">
        <v>56</v>
      </c>
      <c r="E1" s="2" t="s">
        <v>60</v>
      </c>
    </row>
    <row r="2" spans="1:5">
      <c r="A2" t="s">
        <v>61</v>
      </c>
      <c r="B2">
        <v>97</v>
      </c>
      <c r="C2">
        <v>49</v>
      </c>
      <c r="D2">
        <f>SUM(B2:C2)</f>
        <v>146</v>
      </c>
      <c r="E2">
        <f>11+8</f>
        <v>19</v>
      </c>
    </row>
    <row r="3" spans="1:5">
      <c r="A3" t="s">
        <v>62</v>
      </c>
      <c r="B3">
        <v>16</v>
      </c>
      <c r="C3">
        <v>8</v>
      </c>
      <c r="D3">
        <f>SUM(B3:C3)</f>
        <v>24</v>
      </c>
      <c r="E3">
        <v>3</v>
      </c>
    </row>
    <row r="5" spans="1:5">
      <c r="A5" t="s">
        <v>13</v>
      </c>
      <c r="B5">
        <f>SUM(B2:B4)</f>
        <v>113</v>
      </c>
      <c r="C5">
        <f t="shared" ref="C5:E5" si="0">SUM(C2:C4)</f>
        <v>57</v>
      </c>
      <c r="D5">
        <f t="shared" si="0"/>
        <v>170</v>
      </c>
      <c r="E5">
        <f t="shared" si="0"/>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67" zoomScaleNormal="80" zoomScalePageLayoutView="80" workbookViewId="0">
      <selection activeCell="K42" sqref="K42"/>
    </sheetView>
  </sheetViews>
  <sheetFormatPr baseColWidth="10" defaultRowHeight="16"/>
  <sheetData/>
  <phoneticPr fontId="3" type="noConversion"/>
  <pageMargins left="0.70000000000000007" right="0.70000000000000007" top="1.1700000000000002" bottom="0.75000000000000011" header="0.30000000000000004" footer="0.30000000000000004"/>
  <pageSetup paperSize="8" scale="77" orientation="landscape" horizontalDpi="300" verticalDpi="300"/>
  <headerFooter>
    <oddHeader>&amp;LUCA JEDI INTERNATIONAL&amp;CCALL FOR PROPOSALS_x000D_INTERNATIONAL SUMMER SCHOOLS_x000D_15 JANUARY 2015&amp;R19  JANUARY 2019_x000D_</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 Summer Schools</vt:lpstr>
      <vt:lpstr>Feuil1</vt:lpstr>
      <vt:lpstr>feuil2</vt:lpstr>
      <vt:lpstr>'Int Summer Schools'!Zone_d_impression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Microsoft Office User</cp:lastModifiedBy>
  <cp:lastPrinted>2019-01-10T15:09:09Z</cp:lastPrinted>
  <dcterms:created xsi:type="dcterms:W3CDTF">2017-01-17T14:16:34Z</dcterms:created>
  <dcterms:modified xsi:type="dcterms:W3CDTF">2019-04-23T16:19:54Z</dcterms:modified>
</cp:coreProperties>
</file>