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ODYSSEE/Licences/Licences hors portail/Sciences &amp; Humanites/"/>
    </mc:Choice>
  </mc:AlternateContent>
  <xr:revisionPtr revIDLastSave="2" documentId="11_A50806F4CF468C341FC7B6CF18152E76BBD80215" xr6:coauthVersionLast="47" xr6:coauthVersionMax="47" xr10:uidLastSave="{0F40F183-A29F-4961-810B-250BCB287C28}"/>
  <bookViews>
    <workbookView xWindow="-120" yWindow="-120" windowWidth="29040" windowHeight="15840" firstSheet="4" activeTab="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29" r:id="rId5"/>
    <sheet name="S2 Maquette" sheetId="12" r:id="rId6"/>
    <sheet name="S2 MCC" sheetId="24" r:id="rId7"/>
    <sheet name="S3 Maquette" sheetId="17" r:id="rId8"/>
    <sheet name="S3 MCC" sheetId="30" r:id="rId9"/>
    <sheet name="S4 Maquette" sheetId="18" r:id="rId10"/>
    <sheet name="S4 MCC" sheetId="23" r:id="rId11"/>
    <sheet name="S5 Maquette" sheetId="25" r:id="rId12"/>
    <sheet name="S5 MCC" sheetId="26" r:id="rId13"/>
    <sheet name="S6 Maquette" sheetId="27" r:id="rId14"/>
    <sheet name="S6 MCC" sheetId="28" r:id="rId15"/>
  </sheets>
  <externalReferences>
    <externalReference r:id="rId16"/>
    <externalReference r:id="rId17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9">#REF!</definedName>
    <definedName name="Portail_SHS" localSheetId="10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9">#REF!</definedName>
    <definedName name="tab_code" localSheetId="10">#REF!</definedName>
    <definedName name="tab_code">#REF!</definedName>
    <definedName name="tab_code_dip">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1" i="30" l="1"/>
  <c r="B301" i="30"/>
  <c r="A301" i="30"/>
  <c r="C300" i="30"/>
  <c r="B300" i="30"/>
  <c r="A300" i="30"/>
  <c r="C299" i="30"/>
  <c r="B299" i="30"/>
  <c r="A299" i="30"/>
  <c r="C298" i="30"/>
  <c r="B298" i="30"/>
  <c r="A298" i="30"/>
  <c r="C297" i="30"/>
  <c r="B297" i="30"/>
  <c r="A297" i="30"/>
  <c r="C296" i="30"/>
  <c r="B296" i="30"/>
  <c r="A296" i="30"/>
  <c r="C295" i="30"/>
  <c r="B295" i="30"/>
  <c r="A295" i="30"/>
  <c r="C294" i="30"/>
  <c r="B294" i="30"/>
  <c r="A294" i="30"/>
  <c r="C293" i="30"/>
  <c r="B293" i="30"/>
  <c r="A293" i="30"/>
  <c r="C292" i="30"/>
  <c r="B292" i="30"/>
  <c r="A292" i="30"/>
  <c r="C291" i="30"/>
  <c r="B291" i="30"/>
  <c r="A291" i="30"/>
  <c r="C290" i="30"/>
  <c r="B290" i="30"/>
  <c r="A290" i="30"/>
  <c r="C289" i="30"/>
  <c r="B289" i="30"/>
  <c r="A289" i="30"/>
  <c r="C288" i="30"/>
  <c r="B288" i="30"/>
  <c r="A288" i="30"/>
  <c r="C287" i="30"/>
  <c r="B287" i="30"/>
  <c r="A287" i="30"/>
  <c r="C286" i="30"/>
  <c r="B286" i="30"/>
  <c r="A286" i="30"/>
  <c r="C285" i="30"/>
  <c r="B285" i="30"/>
  <c r="A285" i="30"/>
  <c r="C284" i="30"/>
  <c r="B284" i="30"/>
  <c r="A284" i="30"/>
  <c r="C283" i="30"/>
  <c r="B283" i="30"/>
  <c r="A283" i="30"/>
  <c r="C282" i="30"/>
  <c r="B282" i="30"/>
  <c r="A282" i="30"/>
  <c r="C281" i="30"/>
  <c r="B281" i="30"/>
  <c r="A281" i="30"/>
  <c r="C280" i="30"/>
  <c r="B280" i="30"/>
  <c r="A280" i="30"/>
  <c r="C279" i="30"/>
  <c r="B279" i="30"/>
  <c r="A279" i="30"/>
  <c r="C278" i="30"/>
  <c r="B278" i="30"/>
  <c r="A278" i="30"/>
  <c r="C277" i="30"/>
  <c r="B277" i="30"/>
  <c r="A277" i="30"/>
  <c r="C276" i="30"/>
  <c r="B276" i="30"/>
  <c r="A276" i="30"/>
  <c r="C275" i="30"/>
  <c r="B275" i="30"/>
  <c r="A275" i="30"/>
  <c r="C274" i="30"/>
  <c r="B274" i="30"/>
  <c r="A274" i="30"/>
  <c r="C273" i="30"/>
  <c r="B273" i="30"/>
  <c r="A273" i="30"/>
  <c r="C272" i="30"/>
  <c r="B272" i="30"/>
  <c r="A272" i="30"/>
  <c r="C271" i="30"/>
  <c r="B271" i="30"/>
  <c r="A271" i="30"/>
  <c r="C270" i="30"/>
  <c r="B270" i="30"/>
  <c r="A270" i="30"/>
  <c r="C269" i="30"/>
  <c r="B269" i="30"/>
  <c r="A269" i="30"/>
  <c r="C268" i="30"/>
  <c r="B268" i="30"/>
  <c r="A268" i="30"/>
  <c r="C267" i="30"/>
  <c r="B267" i="30"/>
  <c r="A267" i="30"/>
  <c r="C266" i="30"/>
  <c r="B266" i="30"/>
  <c r="A266" i="30"/>
  <c r="C265" i="30"/>
  <c r="B265" i="30"/>
  <c r="A265" i="30"/>
  <c r="C264" i="30"/>
  <c r="B264" i="30"/>
  <c r="A264" i="30"/>
  <c r="C263" i="30"/>
  <c r="B263" i="30"/>
  <c r="A263" i="30"/>
  <c r="C262" i="30"/>
  <c r="B262" i="30"/>
  <c r="A262" i="30"/>
  <c r="C261" i="30"/>
  <c r="B261" i="30"/>
  <c r="A261" i="30"/>
  <c r="C260" i="30"/>
  <c r="B260" i="30"/>
  <c r="A260" i="30"/>
  <c r="C259" i="30"/>
  <c r="B259" i="30"/>
  <c r="A259" i="30"/>
  <c r="C258" i="30"/>
  <c r="B258" i="30"/>
  <c r="A258" i="30"/>
  <c r="C257" i="30"/>
  <c r="B257" i="30"/>
  <c r="A257" i="30"/>
  <c r="C256" i="30"/>
  <c r="B256" i="30"/>
  <c r="A256" i="30"/>
  <c r="C255" i="30"/>
  <c r="B255" i="30"/>
  <c r="A255" i="30"/>
  <c r="C254" i="30"/>
  <c r="B254" i="30"/>
  <c r="A254" i="30"/>
  <c r="C253" i="30"/>
  <c r="B253" i="30"/>
  <c r="A253" i="30"/>
  <c r="C252" i="30"/>
  <c r="B252" i="30"/>
  <c r="A252" i="30"/>
  <c r="C251" i="30"/>
  <c r="B251" i="30"/>
  <c r="A251" i="30"/>
  <c r="C250" i="30"/>
  <c r="B250" i="30"/>
  <c r="A250" i="30"/>
  <c r="C249" i="30"/>
  <c r="B249" i="30"/>
  <c r="A249" i="30"/>
  <c r="C248" i="30"/>
  <c r="B248" i="30"/>
  <c r="A248" i="30"/>
  <c r="C247" i="30"/>
  <c r="B247" i="30"/>
  <c r="A247" i="30"/>
  <c r="C246" i="30"/>
  <c r="B246" i="30"/>
  <c r="A246" i="30"/>
  <c r="C245" i="30"/>
  <c r="B245" i="30"/>
  <c r="A245" i="30"/>
  <c r="C244" i="30"/>
  <c r="B244" i="30"/>
  <c r="A244" i="30"/>
  <c r="C243" i="30"/>
  <c r="B243" i="30"/>
  <c r="A243" i="30"/>
  <c r="C242" i="30"/>
  <c r="B242" i="30"/>
  <c r="A242" i="30"/>
  <c r="C241" i="30"/>
  <c r="B241" i="30"/>
  <c r="A241" i="30"/>
  <c r="C240" i="30"/>
  <c r="B240" i="30"/>
  <c r="A240" i="30"/>
  <c r="C239" i="30"/>
  <c r="B239" i="30"/>
  <c r="A239" i="30"/>
  <c r="C238" i="30"/>
  <c r="B238" i="30"/>
  <c r="A238" i="30"/>
  <c r="C237" i="30"/>
  <c r="B237" i="30"/>
  <c r="A237" i="30"/>
  <c r="C236" i="30"/>
  <c r="B236" i="30"/>
  <c r="A236" i="30"/>
  <c r="C235" i="30"/>
  <c r="B235" i="30"/>
  <c r="A235" i="30"/>
  <c r="C234" i="30"/>
  <c r="B234" i="30"/>
  <c r="A234" i="30"/>
  <c r="C233" i="30"/>
  <c r="B233" i="30"/>
  <c r="A233" i="30"/>
  <c r="C232" i="30"/>
  <c r="B232" i="30"/>
  <c r="A232" i="30"/>
  <c r="C231" i="30"/>
  <c r="B231" i="30"/>
  <c r="A231" i="30"/>
  <c r="C230" i="30"/>
  <c r="B230" i="30"/>
  <c r="A230" i="30"/>
  <c r="C229" i="30"/>
  <c r="B229" i="30"/>
  <c r="A229" i="30"/>
  <c r="C228" i="30"/>
  <c r="B228" i="30"/>
  <c r="A228" i="30"/>
  <c r="C227" i="30"/>
  <c r="B227" i="30"/>
  <c r="A227" i="30"/>
  <c r="C226" i="30"/>
  <c r="B226" i="30"/>
  <c r="A226" i="30"/>
  <c r="C225" i="30"/>
  <c r="B225" i="30"/>
  <c r="A225" i="30"/>
  <c r="C224" i="30"/>
  <c r="B224" i="30"/>
  <c r="A224" i="30"/>
  <c r="C223" i="30"/>
  <c r="B223" i="30"/>
  <c r="A223" i="30"/>
  <c r="C222" i="30"/>
  <c r="B222" i="30"/>
  <c r="A222" i="30"/>
  <c r="C221" i="30"/>
  <c r="B221" i="30"/>
  <c r="A221" i="30"/>
  <c r="C220" i="30"/>
  <c r="B220" i="30"/>
  <c r="A220" i="30"/>
  <c r="C219" i="30"/>
  <c r="B219" i="30"/>
  <c r="A219" i="30"/>
  <c r="C218" i="30"/>
  <c r="B218" i="30"/>
  <c r="A218" i="30"/>
  <c r="C217" i="30"/>
  <c r="B217" i="30"/>
  <c r="A217" i="30"/>
  <c r="C216" i="30"/>
  <c r="B216" i="30"/>
  <c r="A216" i="30"/>
  <c r="C215" i="30"/>
  <c r="B215" i="30"/>
  <c r="A215" i="30"/>
  <c r="C214" i="30"/>
  <c r="B214" i="30"/>
  <c r="A214" i="30"/>
  <c r="C213" i="30"/>
  <c r="B213" i="30"/>
  <c r="A213" i="30"/>
  <c r="C212" i="30"/>
  <c r="B212" i="30"/>
  <c r="A212" i="30"/>
  <c r="C211" i="30"/>
  <c r="B211" i="30"/>
  <c r="A211" i="30"/>
  <c r="C210" i="30"/>
  <c r="B210" i="30"/>
  <c r="A210" i="30"/>
  <c r="C209" i="30"/>
  <c r="B209" i="30"/>
  <c r="A209" i="30"/>
  <c r="C208" i="30"/>
  <c r="B208" i="30"/>
  <c r="A208" i="30"/>
  <c r="C207" i="30"/>
  <c r="B207" i="30"/>
  <c r="A207" i="30"/>
  <c r="C206" i="30"/>
  <c r="B206" i="30"/>
  <c r="A206" i="30"/>
  <c r="C205" i="30"/>
  <c r="B205" i="30"/>
  <c r="A205" i="30"/>
  <c r="C204" i="30"/>
  <c r="B204" i="30"/>
  <c r="A204" i="30"/>
  <c r="C203" i="30"/>
  <c r="B203" i="30"/>
  <c r="A203" i="30"/>
  <c r="C202" i="30"/>
  <c r="B202" i="30"/>
  <c r="A202" i="30"/>
  <c r="C201" i="30"/>
  <c r="B201" i="30"/>
  <c r="A201" i="30"/>
  <c r="C200" i="30"/>
  <c r="B200" i="30"/>
  <c r="A200" i="30"/>
  <c r="C199" i="30"/>
  <c r="B199" i="30"/>
  <c r="A199" i="30"/>
  <c r="C198" i="30"/>
  <c r="B198" i="30"/>
  <c r="A198" i="30"/>
  <c r="C197" i="30"/>
  <c r="B197" i="30"/>
  <c r="A197" i="30"/>
  <c r="C196" i="30"/>
  <c r="B196" i="30"/>
  <c r="A196" i="30"/>
  <c r="C195" i="30"/>
  <c r="B195" i="30"/>
  <c r="A195" i="30"/>
  <c r="C194" i="30"/>
  <c r="B194" i="30"/>
  <c r="A194" i="30"/>
  <c r="C193" i="30"/>
  <c r="B193" i="30"/>
  <c r="A193" i="30"/>
  <c r="C192" i="30"/>
  <c r="B192" i="30"/>
  <c r="A192" i="30"/>
  <c r="C191" i="30"/>
  <c r="B191" i="30"/>
  <c r="A191" i="30"/>
  <c r="C190" i="30"/>
  <c r="B190" i="30"/>
  <c r="A190" i="30"/>
  <c r="C189" i="30"/>
  <c r="B189" i="30"/>
  <c r="A189" i="30"/>
  <c r="C188" i="30"/>
  <c r="B188" i="30"/>
  <c r="A188" i="30"/>
  <c r="C187" i="30"/>
  <c r="B187" i="30"/>
  <c r="A187" i="30"/>
  <c r="C186" i="30"/>
  <c r="B186" i="30"/>
  <c r="A186" i="30"/>
  <c r="C185" i="30"/>
  <c r="B185" i="30"/>
  <c r="A185" i="30"/>
  <c r="C184" i="30"/>
  <c r="B184" i="30"/>
  <c r="A184" i="30"/>
  <c r="C183" i="30"/>
  <c r="B183" i="30"/>
  <c r="A183" i="30"/>
  <c r="C182" i="30"/>
  <c r="B182" i="30"/>
  <c r="A182" i="30"/>
  <c r="C181" i="30"/>
  <c r="B181" i="30"/>
  <c r="A181" i="30"/>
  <c r="C180" i="30"/>
  <c r="B180" i="30"/>
  <c r="A180" i="30"/>
  <c r="C179" i="30"/>
  <c r="B179" i="30"/>
  <c r="A179" i="30"/>
  <c r="C178" i="30"/>
  <c r="B178" i="30"/>
  <c r="A178" i="30"/>
  <c r="C177" i="30"/>
  <c r="B177" i="30"/>
  <c r="A177" i="30"/>
  <c r="C176" i="30"/>
  <c r="B176" i="30"/>
  <c r="A176" i="30"/>
  <c r="C175" i="30"/>
  <c r="B175" i="30"/>
  <c r="A175" i="30"/>
  <c r="C174" i="30"/>
  <c r="B174" i="30"/>
  <c r="A174" i="30"/>
  <c r="C173" i="30"/>
  <c r="B173" i="30"/>
  <c r="A173" i="30"/>
  <c r="C172" i="30"/>
  <c r="B172" i="30"/>
  <c r="A172" i="30"/>
  <c r="C171" i="30"/>
  <c r="B171" i="30"/>
  <c r="A171" i="30"/>
  <c r="C170" i="30"/>
  <c r="B170" i="30"/>
  <c r="A170" i="30"/>
  <c r="C169" i="30"/>
  <c r="B169" i="30"/>
  <c r="A169" i="30"/>
  <c r="C168" i="30"/>
  <c r="B168" i="30"/>
  <c r="A168" i="30"/>
  <c r="C167" i="30"/>
  <c r="B167" i="30"/>
  <c r="A167" i="30"/>
  <c r="C166" i="30"/>
  <c r="B166" i="30"/>
  <c r="A166" i="30"/>
  <c r="C165" i="30"/>
  <c r="B165" i="30"/>
  <c r="A165" i="30"/>
  <c r="C164" i="30"/>
  <c r="B164" i="30"/>
  <c r="A164" i="30"/>
  <c r="C163" i="30"/>
  <c r="B163" i="30"/>
  <c r="A163" i="30"/>
  <c r="C162" i="30"/>
  <c r="B162" i="30"/>
  <c r="A162" i="30"/>
  <c r="C161" i="30"/>
  <c r="B161" i="30"/>
  <c r="A161" i="30"/>
  <c r="C160" i="30"/>
  <c r="B160" i="30"/>
  <c r="A160" i="30"/>
  <c r="C159" i="30"/>
  <c r="B159" i="30"/>
  <c r="A159" i="30"/>
  <c r="C158" i="30"/>
  <c r="B158" i="30"/>
  <c r="A158" i="30"/>
  <c r="C157" i="30"/>
  <c r="B157" i="30"/>
  <c r="A157" i="30"/>
  <c r="C156" i="30"/>
  <c r="B156" i="30"/>
  <c r="A156" i="30"/>
  <c r="C155" i="30"/>
  <c r="B155" i="30"/>
  <c r="A155" i="30"/>
  <c r="C154" i="30"/>
  <c r="B154" i="30"/>
  <c r="A154" i="30"/>
  <c r="C153" i="30"/>
  <c r="B153" i="30"/>
  <c r="A153" i="30"/>
  <c r="C152" i="30"/>
  <c r="B152" i="30"/>
  <c r="A152" i="30"/>
  <c r="C151" i="30"/>
  <c r="B151" i="30"/>
  <c r="A151" i="30"/>
  <c r="C150" i="30"/>
  <c r="B150" i="30"/>
  <c r="A150" i="30"/>
  <c r="C149" i="30"/>
  <c r="B149" i="30"/>
  <c r="A149" i="30"/>
  <c r="C148" i="30"/>
  <c r="B148" i="30"/>
  <c r="A148" i="30"/>
  <c r="C147" i="30"/>
  <c r="B147" i="30"/>
  <c r="A147" i="30"/>
  <c r="C146" i="30"/>
  <c r="B146" i="30"/>
  <c r="A146" i="30"/>
  <c r="C145" i="30"/>
  <c r="B145" i="30"/>
  <c r="A145" i="30"/>
  <c r="C144" i="30"/>
  <c r="B144" i="30"/>
  <c r="A144" i="30"/>
  <c r="C143" i="30"/>
  <c r="B143" i="30"/>
  <c r="A143" i="30"/>
  <c r="C142" i="30"/>
  <c r="B142" i="30"/>
  <c r="A142" i="30"/>
  <c r="C141" i="30"/>
  <c r="B141" i="30"/>
  <c r="A141" i="30"/>
  <c r="C140" i="30"/>
  <c r="B140" i="30"/>
  <c r="A140" i="30"/>
  <c r="C139" i="30"/>
  <c r="B139" i="30"/>
  <c r="A139" i="30"/>
  <c r="C138" i="30"/>
  <c r="B138" i="30"/>
  <c r="A138" i="30"/>
  <c r="C137" i="30"/>
  <c r="B137" i="30"/>
  <c r="A137" i="30"/>
  <c r="C136" i="30"/>
  <c r="B136" i="30"/>
  <c r="A136" i="30"/>
  <c r="C135" i="30"/>
  <c r="B135" i="30"/>
  <c r="A135" i="30"/>
  <c r="C134" i="30"/>
  <c r="B134" i="30"/>
  <c r="A134" i="30"/>
  <c r="C133" i="30"/>
  <c r="B133" i="30"/>
  <c r="A133" i="30"/>
  <c r="C132" i="30"/>
  <c r="B132" i="30"/>
  <c r="A132" i="30"/>
  <c r="C131" i="30"/>
  <c r="B131" i="30"/>
  <c r="A131" i="30"/>
  <c r="C130" i="30"/>
  <c r="B130" i="30"/>
  <c r="A130" i="30"/>
  <c r="C129" i="30"/>
  <c r="B129" i="30"/>
  <c r="A129" i="30"/>
  <c r="C128" i="30"/>
  <c r="B128" i="30"/>
  <c r="A128" i="30"/>
  <c r="C127" i="30"/>
  <c r="B127" i="30"/>
  <c r="A127" i="30"/>
  <c r="C126" i="30"/>
  <c r="B126" i="30"/>
  <c r="A126" i="30"/>
  <c r="C125" i="30"/>
  <c r="B125" i="30"/>
  <c r="A125" i="30"/>
  <c r="C124" i="30"/>
  <c r="B124" i="30"/>
  <c r="A124" i="30"/>
  <c r="C123" i="30"/>
  <c r="B123" i="30"/>
  <c r="A123" i="30"/>
  <c r="C122" i="30"/>
  <c r="B122" i="30"/>
  <c r="A122" i="30"/>
  <c r="C121" i="30"/>
  <c r="B121" i="30"/>
  <c r="A121" i="30"/>
  <c r="C120" i="30"/>
  <c r="B120" i="30"/>
  <c r="A120" i="30"/>
  <c r="C119" i="30"/>
  <c r="B119" i="30"/>
  <c r="A119" i="30"/>
  <c r="C118" i="30"/>
  <c r="B118" i="30"/>
  <c r="A118" i="30"/>
  <c r="C117" i="30"/>
  <c r="B117" i="30"/>
  <c r="A117" i="30"/>
  <c r="C116" i="30"/>
  <c r="B116" i="30"/>
  <c r="A116" i="30"/>
  <c r="C115" i="30"/>
  <c r="B115" i="30"/>
  <c r="A115" i="30"/>
  <c r="C114" i="30"/>
  <c r="B114" i="30"/>
  <c r="A114" i="30"/>
  <c r="C113" i="30"/>
  <c r="B113" i="30"/>
  <c r="A113" i="30"/>
  <c r="C112" i="30"/>
  <c r="B112" i="30"/>
  <c r="A112" i="30"/>
  <c r="C111" i="30"/>
  <c r="B111" i="30"/>
  <c r="A111" i="30"/>
  <c r="C110" i="30"/>
  <c r="B110" i="30"/>
  <c r="A110" i="30"/>
  <c r="C109" i="30"/>
  <c r="B109" i="30"/>
  <c r="A109" i="30"/>
  <c r="C108" i="30"/>
  <c r="B108" i="30"/>
  <c r="A108" i="30"/>
  <c r="C107" i="30"/>
  <c r="B107" i="30"/>
  <c r="A107" i="30"/>
  <c r="C106" i="30"/>
  <c r="B106" i="30"/>
  <c r="A106" i="30"/>
  <c r="C105" i="30"/>
  <c r="B105" i="30"/>
  <c r="A105" i="30"/>
  <c r="C104" i="30"/>
  <c r="B104" i="30"/>
  <c r="A104" i="30"/>
  <c r="C103" i="30"/>
  <c r="B103" i="30"/>
  <c r="A103" i="30"/>
  <c r="C102" i="30"/>
  <c r="B102" i="30"/>
  <c r="A102" i="30"/>
  <c r="C101" i="30"/>
  <c r="B101" i="30"/>
  <c r="A101" i="30"/>
  <c r="C100" i="30"/>
  <c r="B100" i="30"/>
  <c r="A100" i="30"/>
  <c r="C99" i="30"/>
  <c r="B99" i="30"/>
  <c r="A99" i="30"/>
  <c r="C98" i="30"/>
  <c r="B98" i="30"/>
  <c r="A98" i="30"/>
  <c r="C97" i="30"/>
  <c r="B97" i="30"/>
  <c r="A97" i="30"/>
  <c r="C96" i="30"/>
  <c r="B96" i="30"/>
  <c r="A96" i="30"/>
  <c r="C95" i="30"/>
  <c r="B95" i="30"/>
  <c r="A95" i="30"/>
  <c r="C94" i="30"/>
  <c r="B94" i="30"/>
  <c r="A94" i="30"/>
  <c r="C93" i="30"/>
  <c r="B93" i="30"/>
  <c r="A93" i="30"/>
  <c r="C92" i="30"/>
  <c r="B92" i="30"/>
  <c r="A92" i="30"/>
  <c r="C91" i="30"/>
  <c r="B91" i="30"/>
  <c r="A91" i="30"/>
  <c r="C90" i="30"/>
  <c r="B90" i="30"/>
  <c r="A90" i="30"/>
  <c r="C89" i="30"/>
  <c r="B89" i="30"/>
  <c r="A89" i="30"/>
  <c r="C88" i="30"/>
  <c r="B88" i="30"/>
  <c r="A88" i="30"/>
  <c r="C87" i="30"/>
  <c r="B87" i="30"/>
  <c r="A87" i="30"/>
  <c r="C86" i="30"/>
  <c r="B86" i="30"/>
  <c r="A86" i="30"/>
  <c r="C85" i="30"/>
  <c r="B85" i="30"/>
  <c r="A85" i="30"/>
  <c r="C84" i="30"/>
  <c r="B84" i="30"/>
  <c r="A84" i="30"/>
  <c r="C83" i="30"/>
  <c r="B83" i="30"/>
  <c r="A83" i="30"/>
  <c r="C82" i="30"/>
  <c r="B82" i="30"/>
  <c r="A82" i="30"/>
  <c r="C81" i="30"/>
  <c r="B81" i="30"/>
  <c r="A81" i="30"/>
  <c r="C80" i="30"/>
  <c r="B80" i="30"/>
  <c r="A80" i="30"/>
  <c r="C79" i="30"/>
  <c r="B79" i="30"/>
  <c r="A79" i="30"/>
  <c r="C78" i="30"/>
  <c r="B78" i="30"/>
  <c r="A78" i="30"/>
  <c r="C77" i="30"/>
  <c r="B77" i="30"/>
  <c r="A77" i="30"/>
  <c r="C76" i="30"/>
  <c r="B76" i="30"/>
  <c r="A76" i="30"/>
  <c r="C75" i="30"/>
  <c r="B75" i="30"/>
  <c r="A75" i="30"/>
  <c r="C74" i="30"/>
  <c r="B74" i="30"/>
  <c r="A74" i="30"/>
  <c r="C73" i="30"/>
  <c r="B73" i="30"/>
  <c r="A73" i="30"/>
  <c r="C72" i="30"/>
  <c r="B72" i="30"/>
  <c r="A72" i="30"/>
  <c r="C71" i="30"/>
  <c r="B71" i="30"/>
  <c r="A71" i="30"/>
  <c r="C70" i="30"/>
  <c r="B70" i="30"/>
  <c r="A70" i="30"/>
  <c r="C69" i="30"/>
  <c r="B69" i="30"/>
  <c r="A69" i="30"/>
  <c r="C68" i="30"/>
  <c r="B68" i="30"/>
  <c r="A68" i="30"/>
  <c r="C67" i="30"/>
  <c r="B67" i="30"/>
  <c r="A67" i="30"/>
  <c r="C66" i="30"/>
  <c r="B66" i="30"/>
  <c r="A66" i="30"/>
  <c r="C65" i="30"/>
  <c r="B65" i="30"/>
  <c r="A65" i="30"/>
  <c r="C64" i="30"/>
  <c r="B64" i="30"/>
  <c r="A64" i="30"/>
  <c r="C63" i="30"/>
  <c r="B63" i="30"/>
  <c r="A63" i="30"/>
  <c r="C62" i="30"/>
  <c r="B62" i="30"/>
  <c r="A62" i="30"/>
  <c r="C61" i="30"/>
  <c r="B61" i="30"/>
  <c r="A61" i="30"/>
  <c r="C60" i="30"/>
  <c r="B60" i="30"/>
  <c r="A60" i="30"/>
  <c r="C59" i="30"/>
  <c r="B59" i="30"/>
  <c r="A59" i="30"/>
  <c r="C58" i="30"/>
  <c r="B58" i="30"/>
  <c r="A58" i="30"/>
  <c r="C57" i="30"/>
  <c r="B57" i="30"/>
  <c r="A57" i="30"/>
  <c r="C56" i="30"/>
  <c r="B56" i="30"/>
  <c r="A56" i="30"/>
  <c r="C55" i="30"/>
  <c r="B55" i="30"/>
  <c r="A55" i="30"/>
  <c r="C54" i="30"/>
  <c r="B54" i="30"/>
  <c r="A54" i="30"/>
  <c r="C53" i="30"/>
  <c r="B53" i="30"/>
  <c r="A53" i="30"/>
  <c r="C52" i="30"/>
  <c r="B52" i="30"/>
  <c r="A52" i="30"/>
  <c r="C51" i="30"/>
  <c r="B51" i="30"/>
  <c r="A51" i="30"/>
  <c r="C50" i="30"/>
  <c r="B50" i="30"/>
  <c r="A50" i="30"/>
  <c r="C49" i="30"/>
  <c r="B49" i="30"/>
  <c r="A49" i="30"/>
  <c r="C48" i="30"/>
  <c r="B48" i="30"/>
  <c r="A48" i="30"/>
  <c r="C47" i="30"/>
  <c r="B47" i="30"/>
  <c r="A47" i="30"/>
  <c r="C46" i="30"/>
  <c r="B46" i="30"/>
  <c r="A46" i="30"/>
  <c r="C45" i="30"/>
  <c r="B45" i="30"/>
  <c r="A45" i="30"/>
  <c r="C44" i="30"/>
  <c r="B44" i="30"/>
  <c r="A44" i="30"/>
  <c r="C43" i="30"/>
  <c r="B43" i="30"/>
  <c r="A43" i="30"/>
  <c r="C42" i="30"/>
  <c r="B42" i="30"/>
  <c r="A42" i="30"/>
  <c r="C41" i="30"/>
  <c r="B41" i="30"/>
  <c r="A41" i="30"/>
  <c r="C40" i="30"/>
  <c r="B40" i="30"/>
  <c r="A40" i="30"/>
  <c r="C39" i="30"/>
  <c r="B39" i="30"/>
  <c r="A39" i="30"/>
  <c r="C38" i="30"/>
  <c r="B38" i="30"/>
  <c r="A38" i="30"/>
  <c r="C37" i="30"/>
  <c r="B37" i="30"/>
  <c r="A37" i="30"/>
  <c r="C36" i="30"/>
  <c r="B36" i="30"/>
  <c r="A36" i="30"/>
  <c r="C34" i="30"/>
  <c r="B34" i="30"/>
  <c r="A34" i="30"/>
  <c r="C33" i="30"/>
  <c r="B33" i="30"/>
  <c r="A33" i="30"/>
  <c r="C32" i="30"/>
  <c r="B32" i="30"/>
  <c r="A32" i="30"/>
  <c r="C31" i="30"/>
  <c r="B31" i="30"/>
  <c r="A31" i="30"/>
  <c r="C30" i="30"/>
  <c r="B30" i="30"/>
  <c r="A30" i="30"/>
  <c r="C29" i="30"/>
  <c r="B29" i="30"/>
  <c r="A29" i="30"/>
  <c r="C28" i="30"/>
  <c r="B28" i="30"/>
  <c r="A28" i="30"/>
  <c r="C27" i="30"/>
  <c r="B27" i="30"/>
  <c r="A27" i="30"/>
  <c r="C26" i="30"/>
  <c r="B26" i="30"/>
  <c r="A26" i="30"/>
  <c r="C25" i="30"/>
  <c r="B25" i="30"/>
  <c r="A25" i="30"/>
  <c r="C24" i="30"/>
  <c r="B24" i="30"/>
  <c r="A24" i="30"/>
  <c r="C23" i="30"/>
  <c r="B23" i="30"/>
  <c r="A23" i="30"/>
  <c r="C22" i="30"/>
  <c r="B22" i="30"/>
  <c r="A22" i="30"/>
  <c r="C21" i="30"/>
  <c r="B21" i="30"/>
  <c r="A21" i="30"/>
  <c r="C20" i="30"/>
  <c r="B20" i="30"/>
  <c r="A20" i="30"/>
  <c r="C19" i="30"/>
  <c r="B19" i="30"/>
  <c r="A19" i="30"/>
  <c r="E15" i="30"/>
  <c r="B15" i="30"/>
  <c r="E13" i="30"/>
  <c r="B13" i="30"/>
  <c r="E10" i="30"/>
  <c r="E7" i="30"/>
  <c r="B7" i="30"/>
  <c r="C303" i="29" l="1"/>
  <c r="B303" i="29"/>
  <c r="A303" i="29"/>
  <c r="C302" i="29"/>
  <c r="B302" i="29"/>
  <c r="A302" i="29"/>
  <c r="C301" i="29"/>
  <c r="B301" i="29"/>
  <c r="A301" i="29"/>
  <c r="C300" i="29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B82" i="29"/>
  <c r="A82" i="29"/>
  <c r="C81" i="29"/>
  <c r="B81" i="29"/>
  <c r="A81" i="29"/>
  <c r="C80" i="29"/>
  <c r="B80" i="29"/>
  <c r="A80" i="29"/>
  <c r="C79" i="29"/>
  <c r="B79" i="29"/>
  <c r="A79" i="29"/>
  <c r="C78" i="29"/>
  <c r="B78" i="29"/>
  <c r="A78" i="29"/>
  <c r="C77" i="29"/>
  <c r="B77" i="29"/>
  <c r="A77" i="29"/>
  <c r="C76" i="29"/>
  <c r="B76" i="29"/>
  <c r="A76" i="29"/>
  <c r="C75" i="29"/>
  <c r="B75" i="29"/>
  <c r="A75" i="29"/>
  <c r="C74" i="29"/>
  <c r="B74" i="29"/>
  <c r="A74" i="29"/>
  <c r="C73" i="29"/>
  <c r="B73" i="29"/>
  <c r="A73" i="29"/>
  <c r="C72" i="29"/>
  <c r="B72" i="29"/>
  <c r="A72" i="29"/>
  <c r="C71" i="29"/>
  <c r="B71" i="29"/>
  <c r="A71" i="29"/>
  <c r="C70" i="29"/>
  <c r="B70" i="29"/>
  <c r="A70" i="29"/>
  <c r="C69" i="29"/>
  <c r="B69" i="29"/>
  <c r="A69" i="29"/>
  <c r="C68" i="29"/>
  <c r="B68" i="29"/>
  <c r="A68" i="29"/>
  <c r="C67" i="29"/>
  <c r="B67" i="29"/>
  <c r="A67" i="29"/>
  <c r="C66" i="29"/>
  <c r="B66" i="29"/>
  <c r="A66" i="29"/>
  <c r="C65" i="29"/>
  <c r="B65" i="29"/>
  <c r="A65" i="29"/>
  <c r="C64" i="29"/>
  <c r="B64" i="29"/>
  <c r="A64" i="29"/>
  <c r="C63" i="29"/>
  <c r="B63" i="29"/>
  <c r="A63" i="29"/>
  <c r="C62" i="29"/>
  <c r="B62" i="29"/>
  <c r="A62" i="29"/>
  <c r="C61" i="29"/>
  <c r="B61" i="29"/>
  <c r="A61" i="29"/>
  <c r="C60" i="29"/>
  <c r="B60" i="29"/>
  <c r="A60" i="29"/>
  <c r="C59" i="29"/>
  <c r="B59" i="29"/>
  <c r="A59" i="29"/>
  <c r="C58" i="29"/>
  <c r="B58" i="29"/>
  <c r="A58" i="29"/>
  <c r="C57" i="29"/>
  <c r="B57" i="29"/>
  <c r="A57" i="29"/>
  <c r="C56" i="29"/>
  <c r="B56" i="29"/>
  <c r="A56" i="29"/>
  <c r="C55" i="29"/>
  <c r="B55" i="29"/>
  <c r="A55" i="29"/>
  <c r="C54" i="29"/>
  <c r="B54" i="29"/>
  <c r="A54" i="29"/>
  <c r="C53" i="29"/>
  <c r="B53" i="29"/>
  <c r="A53" i="29"/>
  <c r="C52" i="29"/>
  <c r="B52" i="29"/>
  <c r="A52" i="29"/>
  <c r="C51" i="29"/>
  <c r="B51" i="29"/>
  <c r="A51" i="29"/>
  <c r="C50" i="29"/>
  <c r="B50" i="29"/>
  <c r="A50" i="29"/>
  <c r="C49" i="29"/>
  <c r="B49" i="29"/>
  <c r="A49" i="29"/>
  <c r="C48" i="29"/>
  <c r="B48" i="29"/>
  <c r="A48" i="29"/>
  <c r="C47" i="29"/>
  <c r="B47" i="29"/>
  <c r="A47" i="29"/>
  <c r="C46" i="29"/>
  <c r="B46" i="29"/>
  <c r="A46" i="29"/>
  <c r="C45" i="29"/>
  <c r="B45" i="29"/>
  <c r="A45" i="29"/>
  <c r="C44" i="29"/>
  <c r="B44" i="29"/>
  <c r="A44" i="29"/>
  <c r="C43" i="29"/>
  <c r="B43" i="29"/>
  <c r="A43" i="29"/>
  <c r="C42" i="29"/>
  <c r="B42" i="29"/>
  <c r="A42" i="29"/>
  <c r="C41" i="29"/>
  <c r="B41" i="29"/>
  <c r="A41" i="29"/>
  <c r="C40" i="29"/>
  <c r="B40" i="29"/>
  <c r="A40" i="29"/>
  <c r="C39" i="29"/>
  <c r="B39" i="29"/>
  <c r="A39" i="29"/>
  <c r="C38" i="29"/>
  <c r="B38" i="29"/>
  <c r="A38" i="29"/>
  <c r="C37" i="29"/>
  <c r="B37" i="29"/>
  <c r="A37" i="29"/>
  <c r="C36" i="29"/>
  <c r="B36" i="29"/>
  <c r="A36" i="29"/>
  <c r="B35" i="29"/>
  <c r="A35" i="29"/>
  <c r="B34" i="29"/>
  <c r="A34" i="29"/>
  <c r="B29" i="29"/>
  <c r="A29" i="29"/>
  <c r="B28" i="29"/>
  <c r="A28" i="29"/>
  <c r="B27" i="29"/>
  <c r="A27" i="29"/>
  <c r="C26" i="29"/>
  <c r="B26" i="29"/>
  <c r="A26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E7" i="29"/>
  <c r="B7" i="29"/>
  <c r="E15" i="28" l="1"/>
  <c r="E13" i="28"/>
  <c r="E7" i="27"/>
  <c r="B7" i="27"/>
  <c r="C32" i="26"/>
  <c r="B32" i="26"/>
  <c r="C31" i="26"/>
  <c r="B31" i="26"/>
  <c r="C30" i="26"/>
  <c r="B30" i="26"/>
  <c r="C29" i="26"/>
  <c r="B29" i="26"/>
  <c r="C28" i="26"/>
  <c r="C27" i="26"/>
  <c r="C26" i="26"/>
  <c r="B26" i="26"/>
  <c r="C25" i="26"/>
  <c r="B24" i="26"/>
  <c r="B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7" i="26"/>
  <c r="E7" i="25" l="1"/>
  <c r="B7" i="25"/>
  <c r="E10" i="23" l="1"/>
  <c r="E10" i="18"/>
  <c r="E10" i="17"/>
  <c r="E10" i="24"/>
  <c r="E10" i="12"/>
  <c r="E10" i="3"/>
  <c r="E13" i="18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l="1"/>
  <c r="H7" i="30"/>
  <c r="H7" i="29"/>
  <c r="H7" i="26"/>
  <c r="H7" i="28"/>
  <c r="H7" i="27"/>
  <c r="H7" i="25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B13" i="18" l="1"/>
  <c r="B13" i="23" s="1"/>
  <c r="B13" i="12" l="1"/>
  <c r="B13" i="24" s="1"/>
  <c r="E13" i="12"/>
  <c r="E13" i="24" s="1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18"/>
  <c r="H7" i="17"/>
  <c r="E7" i="12"/>
  <c r="B7" i="12"/>
  <c r="E7" i="3"/>
  <c r="H15" i="3" l="1"/>
  <c r="H7" i="12" l="1"/>
  <c r="H7" i="3"/>
</calcChain>
</file>

<file path=xl/sharedStrings.xml><?xml version="1.0" encoding="utf-8"?>
<sst xmlns="http://schemas.openxmlformats.org/spreadsheetml/2006/main" count="1561" uniqueCount="437">
  <si>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</si>
  <si>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</si>
  <si>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</si>
  <si>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</si>
  <si>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</si>
  <si>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</si>
  <si>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</si>
  <si>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</si>
  <si>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</si>
  <si>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</si>
  <si>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</si>
  <si>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</si>
  <si>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</si>
  <si>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</si>
  <si>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</si>
  <si>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</si>
  <si>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</si>
  <si>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</si>
  <si>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</si>
  <si>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</si>
  <si>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</si>
  <si>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</si>
  <si>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</si>
  <si>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</si>
  <si>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</si>
  <si>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</si>
  <si>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</si>
  <si>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</si>
  <si>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</si>
  <si>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</si>
  <si>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</si>
  <si>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</si>
  <si>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</si>
  <si>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</si>
  <si>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</si>
  <si>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</si>
  <si>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</si>
  <si>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</si>
  <si>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</si>
  <si>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</si>
  <si>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</si>
  <si>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</si>
  <si>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</si>
  <si>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</si>
  <si>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</si>
  <si>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</si>
  <si>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</si>
  <si>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</si>
  <si>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</si>
  <si>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</si>
  <si>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</si>
  <si>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</si>
  <si>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</si>
  <si>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</si>
  <si>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</si>
  <si>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</si>
  <si>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</si>
  <si>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</si>
  <si>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</si>
  <si>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</si>
  <si>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</si>
  <si>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</si>
  <si>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</si>
  <si>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</si>
  <si>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</si>
  <si>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</si>
  <si>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</si>
  <si>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</si>
  <si>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</si>
  <si>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</si>
  <si>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</si>
  <si>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</si>
  <si>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</si>
  <si>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</si>
  <si>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</si>
  <si>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</si>
  <si>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</si>
  <si>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</si>
  <si>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</si>
  <si>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</si>
  <si>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</si>
  <si>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</si>
  <si>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</si>
  <si>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</si>
  <si>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</si>
  <si>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</si>
  <si>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</si>
  <si>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</si>
  <si>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</si>
  <si>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</si>
  <si>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</si>
  <si>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</si>
  <si>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</si>
  <si>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</si>
  <si>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</si>
  <si>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</si>
  <si>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</si>
  <si>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</si>
  <si>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</si>
  <si>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</si>
  <si>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</si>
  <si>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</si>
  <si>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</si>
  <si>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</si>
  <si>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</si>
  <si>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</si>
  <si>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</si>
  <si>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</si>
  <si>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</si>
  <si>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</si>
  <si>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</si>
  <si>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</si>
  <si>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</si>
  <si>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</si>
  <si>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</si>
  <si>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</si>
  <si>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</si>
  <si>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</si>
  <si>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</si>
  <si>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</si>
  <si>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</si>
  <si>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</si>
  <si>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</si>
  <si>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</si>
  <si>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</si>
  <si>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</si>
  <si>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</si>
  <si>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</si>
  <si>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</si>
  <si>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</si>
  <si>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</si>
  <si>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</si>
  <si>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</si>
  <si>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</si>
  <si>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</si>
  <si>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</si>
  <si>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</si>
  <si>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</si>
  <si>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</si>
  <si>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</si>
  <si>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</si>
  <si>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</si>
  <si>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</si>
  <si>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</si>
  <si>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</si>
  <si>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</si>
  <si>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</si>
  <si>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</si>
  <si>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</si>
  <si>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</si>
  <si>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</si>
  <si>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</si>
  <si>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</si>
  <si>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</si>
  <si>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</si>
  <si>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</si>
  <si>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</si>
  <si>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</si>
  <si>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</si>
  <si>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</si>
  <si>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</si>
  <si>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</si>
  <si>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</si>
  <si>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</si>
  <si>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</si>
  <si>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</si>
  <si>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</si>
  <si>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</si>
  <si>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</si>
  <si>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</si>
  <si>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</si>
  <si>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</si>
  <si>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</si>
  <si>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</si>
  <si>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</si>
  <si>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</si>
  <si>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</si>
  <si>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</si>
  <si>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</si>
  <si>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</si>
  <si>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</si>
  <si>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HUMANITES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</si>
  <si>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</si>
  <si>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</si>
  <si>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</si>
  <si>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</si>
  <si>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</si>
  <si>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</si>
  <si>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</si>
  <si>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</si>
  <si>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Les UE sont capitalisables si note supérieure ou égale à 10/20. Les ECUEs sont capitalisables et la durée de conservation est illimitée si note supérieure ou égale à 10/20. Toute ECUE et UE ayant un résultat supérieur ou égal à 10/20 est validée et ne peut pas être repassée.</t>
  </si>
  <si>
    <t>Obtention du Semestre</t>
  </si>
  <si>
    <t>Le semestre est acquis si après compensation inter UE, la moyenne est supérieure ou égale à 10/20. Tout étudiant ayant le semestre ajourné devra repasser l'ensemble des ECUEs ayant eu une note inférieure à 10/20 au sein d'une UE non acquise (&lt; 10/20).</t>
  </si>
  <si>
    <t>Obtention de l'Année</t>
  </si>
  <si>
    <t>Validation (supérieur ou égal à 10/20) de chacun des semestres. Compensation entre les semestres.</t>
  </si>
  <si>
    <t>Note éliminatoire/ Note seuil</t>
  </si>
  <si>
    <t>Il n'y a pas de note éliminatoire, ni de note seuil de compensation.</t>
  </si>
  <si>
    <t>REDOUBLEMENT</t>
  </si>
  <si>
    <t>Les ECUEs et UE sont capitalisables et la durée de conservation est illimitée si note supérieure ou égale à 10/20. Toute note d'une ECUE inférieure à 10/20 au sein d'une UE non acquise (&lt;10/20) sera supprimée.Le redoublement est de droit.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</si>
  <si>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</si>
  <si>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</si>
  <si>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</si>
  <si>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</si>
  <si>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</si>
  <si>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</si>
  <si>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</si>
  <si>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</si>
  <si>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</si>
  <si>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</si>
  <si>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</si>
  <si>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</si>
  <si>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</si>
  <si>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HPS1UMA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</si>
  <si>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</si>
  <si>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</si>
  <si>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</si>
  <si>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</si>
  <si>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</si>
  <si>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</si>
  <si>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</si>
  <si>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</si>
  <si>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</si>
  <si>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</si>
  <si>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</si>
  <si>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</si>
  <si>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</si>
  <si>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</si>
  <si>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</si>
  <si>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</si>
  <si>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</si>
  <si>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</si>
  <si>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</si>
  <si>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</si>
  <si>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</si>
  <si>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</si>
  <si>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Sciences de la Vie 1</t>
  </si>
  <si>
    <t>HPUUSV1</t>
  </si>
  <si>
    <t>1.1</t>
  </si>
  <si>
    <t>Biologie Cellulaire</t>
  </si>
  <si>
    <t>L1 Sciences de la Vie</t>
  </si>
  <si>
    <t>1.2</t>
  </si>
  <si>
    <t>Ecologie générale</t>
  </si>
  <si>
    <t>Environnement &amp; Espace</t>
  </si>
  <si>
    <t>HPUUEE1</t>
  </si>
  <si>
    <t>2.1</t>
  </si>
  <si>
    <t>Sciences environnementales</t>
  </si>
  <si>
    <t>L1 Géographie</t>
  </si>
  <si>
    <t>2.2</t>
  </si>
  <si>
    <t>Commentaire de Cartes</t>
  </si>
  <si>
    <t>Droit 1</t>
  </si>
  <si>
    <t>3.1</t>
  </si>
  <si>
    <t>Introduction au droit (privé et public) enseignement d'ouverture</t>
  </si>
  <si>
    <t>L1 de Droit</t>
  </si>
  <si>
    <t>Sciences de la Terre 1</t>
  </si>
  <si>
    <t>L1 des Sciences de la Terre</t>
  </si>
  <si>
    <t>4.1</t>
  </si>
  <si>
    <t xml:space="preserve">Introduction aux géosciences </t>
  </si>
  <si>
    <t>SPUT10</t>
  </si>
  <si>
    <t>L1 Sciences de la Terre</t>
  </si>
  <si>
    <t>modification de l'Intitulé de l'UE (ex-SPUT10 = Découverte des Sciences de la Terre) - Mutualisation DL BGS, SP-ST et Sciences et Humanités et LSVT 2D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</si>
  <si>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</si>
  <si>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</si>
  <si>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</si>
  <si>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</si>
  <si>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</si>
  <si>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</si>
  <si>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</si>
  <si>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</si>
  <si>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</si>
  <si>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</si>
  <si>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</si>
  <si>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</si>
  <si>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</si>
  <si>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</si>
  <si>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</si>
  <si>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</si>
  <si>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</si>
  <si>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</si>
  <si>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</si>
  <si>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</si>
  <si>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</si>
  <si>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</si>
  <si>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</si>
  <si>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</si>
  <si>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</si>
  <si>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</si>
  <si>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</si>
  <si>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1h30</t>
  </si>
  <si>
    <t>session 1 et 2 : CT sur ordinateur au centre numérique Valrose</t>
  </si>
  <si>
    <t>1h</t>
  </si>
  <si>
    <t>2h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</si>
  <si>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</si>
  <si>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</si>
  <si>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</si>
  <si>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</si>
  <si>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</si>
  <si>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</si>
  <si>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</si>
  <si>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Sciences du Vivant 2</t>
  </si>
  <si>
    <t>SPUV201</t>
  </si>
  <si>
    <t xml:space="preserve">Diversité du Vivant </t>
  </si>
  <si>
    <t>L1 des Sciences de la Vie</t>
  </si>
  <si>
    <t>UE proposée au portail SITE : numerus clausus (hors DL) : 25 - Taux encadrement TP : 1 EC pour 20 ET</t>
  </si>
  <si>
    <t>Droit &amp; Economie de l'environnement 2</t>
  </si>
  <si>
    <t>HPUUDE2</t>
  </si>
  <si>
    <t xml:space="preserve">Droit civil des biens </t>
  </si>
  <si>
    <t>Economie &amp; Ecologie</t>
  </si>
  <si>
    <t>L1 de Sciences économiques et de gestion</t>
  </si>
  <si>
    <t>Statistiques</t>
  </si>
  <si>
    <t>HPUUS12</t>
  </si>
  <si>
    <t>Modifications de l'intitulé de l'UE car le cours "Interactions Homme-Nature" a été supprimé de la maquette de Géographie, il est remplacé par le cours de sémiologie graphique</t>
  </si>
  <si>
    <t xml:space="preserve">Statistiques univariées </t>
  </si>
  <si>
    <t>Changement de l'intitulé Introduction aux statistiques en Géographie =&gt; Statistiques univariées (Cf. Maquette Geo)</t>
  </si>
  <si>
    <t>3.2</t>
  </si>
  <si>
    <t>Sémiologie graphique</t>
  </si>
  <si>
    <t>En remplacement du cours "Interactions Homme-Nature"</t>
  </si>
  <si>
    <t>Climatologie</t>
  </si>
  <si>
    <t>HPUUCL2</t>
  </si>
  <si>
    <t>Climatologie générale</t>
  </si>
  <si>
    <t>4.2</t>
  </si>
  <si>
    <t>Atmosphère, Océan, Climat</t>
  </si>
  <si>
    <t>SPUT22</t>
  </si>
  <si>
    <t>modification du nombre d'heure et répartition CM/TP/TD - Mutualisation avec DL BGS, ST-P et Sciences et Humanités et PPPE (1D) et LSVT 2D</t>
  </si>
  <si>
    <t>2 CF : 1h chacun</t>
  </si>
  <si>
    <t>CT session 1 et 2 : sur ordinateur au centre numérique Valrose - CT1 et CT2 de la session 1 à 15 jours d'intervalles</t>
  </si>
  <si>
    <t>3h</t>
  </si>
  <si>
    <t>modification du nombre d'heure et répartition CM/TP/TD - Mutualisation DL BGS, ST-P et LSVT 2D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</si>
  <si>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</si>
  <si>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</si>
  <si>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</si>
  <si>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</si>
  <si>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</si>
  <si>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</si>
  <si>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</si>
  <si>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</si>
  <si>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Informatique, Géomatique</t>
  </si>
  <si>
    <t>HPUUTB3</t>
  </si>
  <si>
    <t>Introduction à l'informatique</t>
  </si>
  <si>
    <r>
      <rPr>
        <strike/>
        <sz val="11"/>
        <color theme="1"/>
        <rFont val="Calibri"/>
        <family val="2"/>
        <scheme val="minor"/>
      </rPr>
      <t>L1</t>
    </r>
    <r>
      <rPr>
        <sz val="11"/>
        <color rgb="FFFF0000"/>
        <rFont val="Calibri"/>
        <family val="2"/>
        <scheme val="minor"/>
      </rPr>
      <t xml:space="preserve"> L2</t>
    </r>
    <r>
      <rPr>
        <sz val="11"/>
        <color theme="1"/>
        <rFont val="Calibri"/>
        <family val="2"/>
        <scheme val="minor"/>
      </rPr>
      <t xml:space="preserve"> Sciences de la Vie</t>
    </r>
  </si>
  <si>
    <t>TP en salle informatique, taux encadrement TP : 1EC pour 20 ET</t>
  </si>
  <si>
    <t>Systèmes d'Information Géographique I</t>
  </si>
  <si>
    <t>L2 Géographie</t>
  </si>
  <si>
    <t xml:space="preserve">Droit &amp; Economie de l'Environnement </t>
  </si>
  <si>
    <t>HPUUDE3</t>
  </si>
  <si>
    <t>Droit administratif général 1/2</t>
  </si>
  <si>
    <t>L2 de Droit</t>
  </si>
  <si>
    <t>Inégalités, richesses et développement des nations</t>
  </si>
  <si>
    <t>L2 de Sciences Economiques</t>
  </si>
  <si>
    <t>Géographie physique I</t>
  </si>
  <si>
    <t>HPUUGO3</t>
  </si>
  <si>
    <t>Pédologie &amp; érosion des sols dans le monde</t>
  </si>
  <si>
    <t>Climatologie &amp; Biogéographie zonale</t>
  </si>
  <si>
    <t>3.3</t>
  </si>
  <si>
    <t xml:space="preserve">Sortie Terrain </t>
  </si>
  <si>
    <t>Projet tutoré</t>
  </si>
  <si>
    <t>HPUUPT3</t>
  </si>
  <si>
    <t>Climatologie &amp; Géographie zonale</t>
  </si>
  <si>
    <t>Compétences transversales S4</t>
  </si>
  <si>
    <t>Compétences écrites 2</t>
  </si>
  <si>
    <t>Compétences numériques 2</t>
  </si>
  <si>
    <t>Langue Vivante-4</t>
  </si>
  <si>
    <t>Anglais 4</t>
  </si>
  <si>
    <t>Sciences du Vivant 3</t>
  </si>
  <si>
    <t>HPUUB14</t>
  </si>
  <si>
    <t>Microbiologie, bactériologie, virologie et génétique bactérienne</t>
  </si>
  <si>
    <t>L2 de Sciences de la Vie</t>
  </si>
  <si>
    <t>Taux encadrement TP : 1EC pour 15 ET</t>
  </si>
  <si>
    <t>Projet en Biologie</t>
  </si>
  <si>
    <t>Capacité de l'ECUE : 30  - Taux encadrement : 1 EC pour 10 ET</t>
  </si>
  <si>
    <t>Droit &amp; Economie de l'environnement 4</t>
  </si>
  <si>
    <t>HPUUDE4</t>
  </si>
  <si>
    <t>Droit administratif général 2/2</t>
  </si>
  <si>
    <t>Economie de l'environnement et du Développement Durable</t>
  </si>
  <si>
    <t>L2 de Sciences économiques</t>
  </si>
  <si>
    <t>Géographie Physique 2</t>
  </si>
  <si>
    <t>HPUUGO4</t>
  </si>
  <si>
    <t>Hydrologie et géomorphologie fluviale</t>
  </si>
  <si>
    <t>Géologie &amp; Géographie Physique appliquées</t>
  </si>
  <si>
    <t>Informatique, Géomatique 2</t>
  </si>
  <si>
    <t xml:space="preserve">SIG II &amp; Bases de données géographiques </t>
  </si>
  <si>
    <t>L2  Géographie</t>
  </si>
  <si>
    <t>Seuil de compensation / 20</t>
  </si>
  <si>
    <t>Pas de CF</t>
  </si>
  <si>
    <t>pas de session 2</t>
  </si>
  <si>
    <t>session unique (pas de session 2)</t>
  </si>
  <si>
    <t>3 ème Année de Portail</t>
  </si>
  <si>
    <t>Semestre 5</t>
  </si>
  <si>
    <t xml:space="preserve">UE Competences transversales 5 </t>
  </si>
  <si>
    <t>Competences numeriques 3</t>
  </si>
  <si>
    <t xml:space="preserve">Competences informationnelles 3 </t>
  </si>
  <si>
    <t xml:space="preserve">Anglais 5 </t>
  </si>
  <si>
    <t>Géomatique 2</t>
  </si>
  <si>
    <t xml:space="preserve">SIG </t>
  </si>
  <si>
    <t>L3 Géographie</t>
  </si>
  <si>
    <t>Géographie appliquée</t>
  </si>
  <si>
    <t>Etude de cas</t>
  </si>
  <si>
    <t>Aléas, risques naturels et aménagement du territoire</t>
  </si>
  <si>
    <t>L3 de Sciences de la Terre</t>
  </si>
  <si>
    <t>Economie de l'environnement 5</t>
  </si>
  <si>
    <t xml:space="preserve">Economie et transitions écologiques </t>
  </si>
  <si>
    <t> IUEEDD</t>
  </si>
  <si>
    <t>L3 de Sciences économiques et de gestion</t>
  </si>
  <si>
    <t>Environnement</t>
  </si>
  <si>
    <t>Ecosystèmes</t>
  </si>
  <si>
    <t>L3 de Sciences de la Vie</t>
  </si>
  <si>
    <t>Pollution atmosphérique</t>
  </si>
  <si>
    <t>UE Pro L@UCA Facultative et à choix</t>
  </si>
  <si>
    <t>Licences</t>
  </si>
  <si>
    <t>Sciences &amp; Humanités</t>
  </si>
  <si>
    <t>3ème année de Portail</t>
  </si>
  <si>
    <t>Contrôle Final</t>
  </si>
  <si>
    <t xml:space="preserve">Code Semestre </t>
  </si>
  <si>
    <t>Nature</t>
  </si>
  <si>
    <t>Durée</t>
  </si>
  <si>
    <t>si jamais les effectifs en Seconde Chance sont faibles, possibilité de faire passer un oral 30 minutes. Mutualisation DL BGS et SP-ST</t>
  </si>
  <si>
    <t>1 à 2h</t>
  </si>
  <si>
    <t>Voir avec Samantha Pontvianne comment l'intégrer</t>
  </si>
  <si>
    <t>Semestre 6</t>
  </si>
  <si>
    <t>UE Competences transversales 6</t>
  </si>
  <si>
    <t>Competences numeriques 4</t>
  </si>
  <si>
    <t>Competences informationnelles 4</t>
  </si>
  <si>
    <t>Anglais 6</t>
  </si>
  <si>
    <t>Sciences du Vivant 5</t>
  </si>
  <si>
    <t>1.1 Une UE au choix entre Biologie des adaptations et Biodiversité</t>
  </si>
  <si>
    <t>Biologie des adaptations, interactions durables et évolution</t>
  </si>
  <si>
    <t>Biodiversité</t>
  </si>
  <si>
    <t>Biodiversité Générale</t>
  </si>
  <si>
    <t>Biologie et écologie marine</t>
  </si>
  <si>
    <t>Géomatique 3</t>
  </si>
  <si>
    <t>Télédétection</t>
  </si>
  <si>
    <t>Archéologie environnementale</t>
  </si>
  <si>
    <t>L3 d'Histoire</t>
  </si>
  <si>
    <t>Stage</t>
  </si>
  <si>
    <t>Portail SHS</t>
  </si>
  <si>
    <t>3ème année de Licence</t>
  </si>
  <si>
    <t>1.1.1</t>
  </si>
  <si>
    <t>1.1.2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</si>
</sst>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4"/>
      <name val="Calibri"/>
      <family val="2"/>
      <scheme val="minor"/>
    </font>
    <font>
      <sz val="11"/>
      <color rgb="FF333333"/>
      <name val="Calibri"/>
      <family val="2"/>
    </font>
    <font>
      <sz val="12"/>
      <color rgb="FF444444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CCFF33"/>
      </patternFill>
    </fill>
    <fill>
      <patternFill patternType="solid">
        <fgColor rgb="FF3A383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9" borderId="1" xfId="0" applyFill="1" applyBorder="1" applyAlignment="1" applyProtection="1">
      <alignment vertical="center" wrapText="1"/>
      <protection locked="0"/>
    </xf>
    <xf numFmtId="0" fontId="9" fillId="10" borderId="16" xfId="0" applyFont="1" applyFill="1" applyBorder="1" applyAlignment="1" applyProtection="1">
      <alignment horizontal="left"/>
      <protection locked="0"/>
    </xf>
    <xf numFmtId="0" fontId="9" fillId="10" borderId="6" xfId="0" applyFont="1" applyFill="1" applyBorder="1" applyAlignment="1" applyProtection="1">
      <alignment horizontal="left"/>
      <protection locked="0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0" fillId="0" borderId="1" xfId="0" applyFont="1" applyBorder="1"/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0" fillId="0" borderId="11" xfId="0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3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164" fontId="1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563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10</xdr:col>
      <xdr:colOff>172554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9029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64235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627" y="56029"/>
          <a:ext cx="7088533" cy="9181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1180390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355" y="71045"/>
          <a:ext cx="7115735" cy="902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397472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11</xdr:col>
      <xdr:colOff>267932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68" y="56029"/>
          <a:ext cx="7077227" cy="918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721460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81557" cy="9181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erez/Downloads/Maquette%20Licence%203%20SV%20parcours%20BOE%20%202024-25%20V3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erez/Downloads/Maquette%20Licence%203%20SV%20parcours%20BOE%20%202024-25%20V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Portail_SV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Portail_SV</v>
          </cell>
        </row>
      </sheetData>
      <sheetData sheetId="3">
        <row r="13">
          <cell r="E13">
            <v>0</v>
          </cell>
          <cell r="F13">
            <v>0</v>
          </cell>
        </row>
        <row r="14">
          <cell r="E14">
            <v>0</v>
          </cell>
          <cell r="F14">
            <v>0</v>
          </cell>
        </row>
        <row r="15">
          <cell r="B15" t="str">
            <v>Semestre 5</v>
          </cell>
          <cell r="E15">
            <v>0</v>
          </cell>
          <cell r="F15">
            <v>0</v>
          </cell>
        </row>
        <row r="16">
          <cell r="B16">
            <v>0</v>
          </cell>
          <cell r="E16">
            <v>0</v>
          </cell>
          <cell r="F16">
            <v>0</v>
          </cell>
        </row>
        <row r="19">
          <cell r="B19" t="str">
            <v xml:space="preserve">UE Competences transversales 5 </v>
          </cell>
          <cell r="C19" t="str">
            <v>UE</v>
          </cell>
          <cell r="F19">
            <v>0</v>
          </cell>
        </row>
        <row r="20">
          <cell r="B20" t="str">
            <v>Competences numeriques 3</v>
          </cell>
          <cell r="C20" t="str">
            <v>ECUE</v>
          </cell>
          <cell r="F20">
            <v>0</v>
          </cell>
        </row>
        <row r="21">
          <cell r="B21" t="str">
            <v xml:space="preserve">Competences informationnelles 3 </v>
          </cell>
          <cell r="C21" t="str">
            <v>ECUE</v>
          </cell>
          <cell r="F21">
            <v>0</v>
          </cell>
        </row>
        <row r="22">
          <cell r="B22" t="str">
            <v xml:space="preserve">Anglais 5 </v>
          </cell>
          <cell r="C22" t="str">
            <v>ECUE</v>
          </cell>
          <cell r="F22">
            <v>0</v>
          </cell>
        </row>
        <row r="23">
          <cell r="C23" t="str">
            <v>UE</v>
          </cell>
        </row>
        <row r="24">
          <cell r="C24" t="str">
            <v>ECUE</v>
          </cell>
        </row>
        <row r="25">
          <cell r="F25">
            <v>0</v>
          </cell>
        </row>
        <row r="26">
          <cell r="C26" t="str">
            <v>ECUE</v>
          </cell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C29" t="str">
            <v>ECUE</v>
          </cell>
          <cell r="F29">
            <v>0</v>
          </cell>
        </row>
        <row r="30">
          <cell r="C30" t="str">
            <v>UE</v>
          </cell>
          <cell r="F30">
            <v>0</v>
          </cell>
        </row>
        <row r="31">
          <cell r="C31" t="str">
            <v>ECUE</v>
          </cell>
          <cell r="F31">
            <v>0</v>
          </cell>
        </row>
        <row r="32">
          <cell r="C32" t="str">
            <v>ECUE</v>
          </cell>
          <cell r="F32">
            <v>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21" workbookViewId="0">
      <selection activeCell="C55" sqref="C55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4.7109375" bestFit="1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2">
      <c r="A17" s="31" t="s">
        <v>50</v>
      </c>
      <c r="B17" s="1" t="s">
        <v>51</v>
      </c>
    </row>
    <row r="18" spans="1:2">
      <c r="A18" s="31" t="s">
        <v>52</v>
      </c>
      <c r="B18" s="1" t="s">
        <v>53</v>
      </c>
    </row>
    <row r="19" spans="1:2">
      <c r="A19" s="31" t="s">
        <v>54</v>
      </c>
      <c r="B19" s="1" t="s">
        <v>55</v>
      </c>
    </row>
    <row r="20" spans="1:2">
      <c r="A20" s="31" t="s">
        <v>56</v>
      </c>
      <c r="B20" s="1" t="s">
        <v>57</v>
      </c>
    </row>
    <row r="21" spans="1:2">
      <c r="A21" s="31" t="s">
        <v>58</v>
      </c>
      <c r="B21" s="1" t="s">
        <v>59</v>
      </c>
    </row>
    <row r="22" spans="1:2">
      <c r="A22" s="31" t="s">
        <v>60</v>
      </c>
      <c r="B22" s="1" t="s">
        <v>61</v>
      </c>
    </row>
    <row r="23" spans="1:2">
      <c r="A23" s="31" t="s">
        <v>62</v>
      </c>
      <c r="B23" s="1" t="s">
        <v>63</v>
      </c>
    </row>
    <row r="24" spans="1:2">
      <c r="A24" s="31" t="s">
        <v>64</v>
      </c>
      <c r="B24" s="1" t="s">
        <v>65</v>
      </c>
    </row>
    <row r="25" spans="1:2">
      <c r="A25" s="31" t="s">
        <v>66</v>
      </c>
      <c r="B25" s="1" t="s">
        <v>67</v>
      </c>
    </row>
    <row r="26" spans="1:2">
      <c r="A26" s="31" t="s">
        <v>68</v>
      </c>
      <c r="B26" s="1" t="s">
        <v>69</v>
      </c>
    </row>
    <row r="27" spans="1:2">
      <c r="A27" s="31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50" t="s">
        <v>97</v>
      </c>
      <c r="G49" s="1" t="s">
        <v>46</v>
      </c>
      <c r="H49" s="1" t="s">
        <v>48</v>
      </c>
    </row>
    <row r="50" spans="1:8">
      <c r="A50" s="1" t="s">
        <v>52</v>
      </c>
      <c r="B50" s="16" t="s">
        <v>98</v>
      </c>
      <c r="C50" s="16" t="s">
        <v>99</v>
      </c>
      <c r="D50" s="1" t="s">
        <v>74</v>
      </c>
      <c r="E50" s="1" t="s">
        <v>85</v>
      </c>
      <c r="F50" s="50" t="s">
        <v>70</v>
      </c>
    </row>
    <row r="51" spans="1:8">
      <c r="C51" s="16" t="s">
        <v>88</v>
      </c>
      <c r="D51" s="1" t="s">
        <v>79</v>
      </c>
      <c r="E51" s="1" t="s">
        <v>86</v>
      </c>
      <c r="F51" s="50" t="s">
        <v>72</v>
      </c>
    </row>
    <row r="52" spans="1:8">
      <c r="C52" s="16" t="s">
        <v>81</v>
      </c>
      <c r="D52" s="1" t="s">
        <v>100</v>
      </c>
      <c r="E52" s="1" t="s">
        <v>101</v>
      </c>
    </row>
    <row r="53" spans="1:8">
      <c r="C53" s="16" t="s">
        <v>48</v>
      </c>
      <c r="D53" s="1" t="s">
        <v>38</v>
      </c>
      <c r="E53" s="1" t="s">
        <v>64</v>
      </c>
    </row>
    <row r="54" spans="1:8">
      <c r="C54" s="16" t="s">
        <v>102</v>
      </c>
      <c r="D54" s="1" t="s">
        <v>103</v>
      </c>
      <c r="E54" s="1" t="s">
        <v>66</v>
      </c>
    </row>
    <row r="55" spans="1:8">
      <c r="A55" s="22" t="s">
        <v>104</v>
      </c>
      <c r="C55" s="1" t="s">
        <v>50</v>
      </c>
      <c r="D55" s="1" t="s">
        <v>78</v>
      </c>
    </row>
    <row r="56" spans="1:8">
      <c r="A56" s="39" t="s">
        <v>105</v>
      </c>
      <c r="C56" s="16" t="s">
        <v>56</v>
      </c>
      <c r="D56" s="1" t="s">
        <v>77</v>
      </c>
    </row>
    <row r="57" spans="1:8">
      <c r="A57" s="9" t="s">
        <v>106</v>
      </c>
      <c r="D57" s="1" t="s">
        <v>79</v>
      </c>
    </row>
    <row r="58" spans="1:8">
      <c r="A58" s="9" t="s">
        <v>107</v>
      </c>
      <c r="D58" s="1" t="s">
        <v>108</v>
      </c>
    </row>
    <row r="59" spans="1:8">
      <c r="A59" s="9" t="s">
        <v>109</v>
      </c>
      <c r="D59" s="1" t="s">
        <v>58</v>
      </c>
    </row>
    <row r="60" spans="1:8">
      <c r="A60" s="9" t="s">
        <v>110</v>
      </c>
      <c r="D60" s="1" t="s">
        <v>60</v>
      </c>
    </row>
    <row r="61" spans="1:8">
      <c r="A61" s="9" t="s">
        <v>111</v>
      </c>
      <c r="D61" s="1" t="s">
        <v>54</v>
      </c>
    </row>
    <row r="62" spans="1:8" ht="29.1" customHeight="1">
      <c r="A62" s="9" t="s">
        <v>112</v>
      </c>
    </row>
    <row r="63" spans="1:8">
      <c r="A63" s="9" t="s">
        <v>113</v>
      </c>
    </row>
    <row r="64" spans="1:8">
      <c r="A64" s="9" t="s">
        <v>114</v>
      </c>
    </row>
    <row r="65" spans="1:1">
      <c r="A65" s="9" t="s">
        <v>115</v>
      </c>
    </row>
    <row r="66" spans="1:1">
      <c r="A66" s="9" t="s">
        <v>116</v>
      </c>
    </row>
    <row r="67" spans="1:1">
      <c r="A67" s="9" t="s">
        <v>117</v>
      </c>
    </row>
    <row r="68" spans="1:1">
      <c r="A68" s="9" t="s">
        <v>118</v>
      </c>
    </row>
    <row r="69" spans="1:1" ht="29.1" customHeight="1">
      <c r="A69" s="9" t="s">
        <v>119</v>
      </c>
    </row>
    <row r="70" spans="1:1" ht="29.1" customHeight="1">
      <c r="A70" s="39" t="s">
        <v>120</v>
      </c>
    </row>
    <row r="71" spans="1:1">
      <c r="A71" s="39" t="s">
        <v>121</v>
      </c>
    </row>
    <row r="72" spans="1:1" ht="35.450000000000003" customHeight="1">
      <c r="A72" s="39" t="s">
        <v>122</v>
      </c>
    </row>
    <row r="73" spans="1:1" ht="42.6" customHeight="1">
      <c r="A73" s="39" t="s">
        <v>123</v>
      </c>
    </row>
    <row r="74" spans="1:1">
      <c r="A74" s="9" t="s">
        <v>124</v>
      </c>
    </row>
    <row r="75" spans="1:1">
      <c r="A75" s="9" t="s">
        <v>125</v>
      </c>
    </row>
    <row r="76" spans="1:1" ht="29.1" customHeight="1">
      <c r="A76" s="9" t="s">
        <v>126</v>
      </c>
    </row>
    <row r="77" spans="1:1" ht="43.35" customHeight="1">
      <c r="A77" s="39" t="s">
        <v>127</v>
      </c>
    </row>
    <row r="78" spans="1:1" ht="29.1" customHeight="1">
      <c r="A78" s="9" t="s">
        <v>128</v>
      </c>
    </row>
    <row r="79" spans="1:1">
      <c r="A79" s="9" t="s">
        <v>129</v>
      </c>
    </row>
    <row r="80" spans="1:1">
      <c r="A80" s="9" t="s">
        <v>130</v>
      </c>
    </row>
    <row r="81" spans="1:1" ht="29.1" customHeight="1">
      <c r="A81" s="9" t="s">
        <v>131</v>
      </c>
    </row>
    <row r="82" spans="1:1">
      <c r="A82" s="9" t="s">
        <v>132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138</v>
      </c>
    </row>
    <row r="89" spans="1:1">
      <c r="A89" s="9" t="s">
        <v>139</v>
      </c>
    </row>
    <row r="90" spans="1:1" ht="29.1" customHeight="1">
      <c r="A90" s="9" t="s">
        <v>140</v>
      </c>
    </row>
    <row r="91" spans="1:1" ht="29.1" customHeight="1">
      <c r="A91" s="9" t="s">
        <v>141</v>
      </c>
    </row>
    <row r="92" spans="1:1" ht="29.1" customHeight="1">
      <c r="A92" s="9" t="s">
        <v>142</v>
      </c>
    </row>
    <row r="93" spans="1:1">
      <c r="A93" s="9" t="s">
        <v>143</v>
      </c>
    </row>
    <row r="94" spans="1:1" ht="29.1" customHeight="1">
      <c r="A94" s="9" t="s">
        <v>144</v>
      </c>
    </row>
    <row r="95" spans="1:1">
      <c r="A95" s="9" t="s">
        <v>145</v>
      </c>
    </row>
    <row r="96" spans="1:1" ht="29.1" customHeight="1">
      <c r="A96" s="9" t="s">
        <v>146</v>
      </c>
    </row>
    <row r="97" spans="1:1">
      <c r="A97" s="9" t="s">
        <v>147</v>
      </c>
    </row>
    <row r="98" spans="1:1">
      <c r="A98" s="9" t="s">
        <v>148</v>
      </c>
    </row>
    <row r="99" spans="1:1">
      <c r="A99" s="9" t="s">
        <v>149</v>
      </c>
    </row>
    <row r="100" spans="1:1">
      <c r="A100" s="9" t="s">
        <v>150</v>
      </c>
    </row>
    <row r="101" spans="1:1">
      <c r="A101" s="9" t="s">
        <v>151</v>
      </c>
    </row>
    <row r="102" spans="1:1">
      <c r="A102" s="9" t="s">
        <v>152</v>
      </c>
    </row>
    <row r="103" spans="1:1">
      <c r="A103" s="9" t="s">
        <v>153</v>
      </c>
    </row>
    <row r="104" spans="1:1">
      <c r="A104" s="9" t="s">
        <v>154</v>
      </c>
    </row>
    <row r="105" spans="1:1">
      <c r="A105" s="9" t="s">
        <v>155</v>
      </c>
    </row>
    <row r="106" spans="1:1">
      <c r="A106" s="9" t="s">
        <v>156</v>
      </c>
    </row>
    <row r="107" spans="1:1" ht="29.1" customHeight="1">
      <c r="A107" s="9" t="s">
        <v>157</v>
      </c>
    </row>
    <row r="108" spans="1:1">
      <c r="A108" s="9" t="s">
        <v>158</v>
      </c>
    </row>
    <row r="109" spans="1:1">
      <c r="A109" s="9" t="s">
        <v>159</v>
      </c>
    </row>
    <row r="110" spans="1:1" ht="29.1" customHeight="1">
      <c r="A110" s="9" t="s">
        <v>160</v>
      </c>
    </row>
    <row r="111" spans="1:1">
      <c r="A111" s="9" t="s">
        <v>161</v>
      </c>
    </row>
    <row r="112" spans="1:1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60" zoomScaleNormal="60" workbookViewId="0">
      <pane ySplit="18" topLeftCell="A26" activePane="bottomLeft" state="frozen"/>
      <selection pane="bottomLeft" activeCell="D33" sqref="D33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89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0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165"/>
      <c r="B3" s="165"/>
      <c r="C3" s="165"/>
      <c r="D3" s="165"/>
      <c r="E3" s="165"/>
      <c r="F3" s="165"/>
      <c r="G3" s="165"/>
      <c r="H3" s="165"/>
      <c r="I3" s="165"/>
      <c r="J3" s="165"/>
    </row>
    <row r="4" spans="1:10">
      <c r="A4" s="165"/>
      <c r="B4" s="165"/>
      <c r="C4" s="165"/>
      <c r="D4" s="165"/>
      <c r="E4" s="165"/>
      <c r="F4" s="165"/>
      <c r="G4" s="165"/>
      <c r="H4" s="165"/>
      <c r="I4" s="165"/>
      <c r="J4" s="165"/>
    </row>
    <row r="5" spans="1:10">
      <c r="A5" s="165"/>
      <c r="B5" s="165"/>
      <c r="C5" s="165"/>
      <c r="D5" s="165"/>
      <c r="E5" s="165"/>
      <c r="F5" s="165"/>
      <c r="G5" s="165"/>
      <c r="H5" s="165"/>
      <c r="I5" s="165"/>
      <c r="J5" s="165"/>
    </row>
    <row r="6" spans="1:10">
      <c r="A6" s="165"/>
      <c r="B6" s="165"/>
      <c r="C6" s="165"/>
      <c r="D6" s="165"/>
      <c r="E6" s="165"/>
      <c r="F6" s="165"/>
      <c r="G6" s="165"/>
      <c r="H6" s="165"/>
      <c r="I6" s="165"/>
      <c r="J6" s="165"/>
    </row>
    <row r="7" spans="1:10" ht="18" customHeight="1">
      <c r="A7" s="180" t="s">
        <v>202</v>
      </c>
      <c r="B7" s="164" t="str">
        <f>'Fiche Générale'!B3</f>
        <v>Portail_SHS</v>
      </c>
      <c r="C7" s="180" t="s">
        <v>203</v>
      </c>
      <c r="D7" s="180"/>
      <c r="E7" s="174" t="str">
        <f>'Fiche Générale'!B4</f>
        <v>Sciences et Humanités</v>
      </c>
      <c r="F7" s="175"/>
      <c r="G7" s="167" t="s">
        <v>204</v>
      </c>
      <c r="H7" s="212" t="str">
        <f>'Fiche Générale'!B5</f>
        <v>HPSHS18</v>
      </c>
      <c r="I7" s="212"/>
      <c r="J7" s="212"/>
    </row>
    <row r="8" spans="1:10" ht="18" customHeight="1">
      <c r="A8" s="180"/>
      <c r="B8" s="164"/>
      <c r="C8" s="180"/>
      <c r="D8" s="180"/>
      <c r="E8" s="176"/>
      <c r="F8" s="177"/>
      <c r="G8" s="167"/>
      <c r="H8" s="212"/>
      <c r="I8" s="212"/>
      <c r="J8" s="212"/>
    </row>
    <row r="9" spans="1:10" ht="18" customHeight="1">
      <c r="A9" s="180"/>
      <c r="B9" s="164"/>
      <c r="C9" s="180"/>
      <c r="D9" s="180"/>
      <c r="E9" s="178"/>
      <c r="F9" s="179"/>
      <c r="G9" s="167"/>
      <c r="H9" s="212"/>
      <c r="I9" s="212"/>
      <c r="J9" s="212"/>
    </row>
    <row r="10" spans="1:10" ht="18" customHeight="1">
      <c r="A10" s="180"/>
      <c r="B10" s="164"/>
      <c r="C10" s="213" t="s">
        <v>205</v>
      </c>
      <c r="D10" s="213"/>
      <c r="E10" s="214" t="str">
        <f>'Fiche Générale'!B9</f>
        <v>HUMANITES</v>
      </c>
      <c r="F10" s="214"/>
      <c r="G10" s="214"/>
      <c r="H10" s="214"/>
      <c r="I10" s="214"/>
      <c r="J10" s="214"/>
    </row>
    <row r="11" spans="1:10" ht="18" customHeight="1">
      <c r="A11" s="180"/>
      <c r="B11" s="164"/>
      <c r="C11" s="213"/>
      <c r="D11" s="213"/>
      <c r="E11" s="214"/>
      <c r="F11" s="214"/>
      <c r="G11" s="214"/>
      <c r="H11" s="214"/>
      <c r="I11" s="214"/>
      <c r="J11" s="214"/>
    </row>
    <row r="12" spans="1:10">
      <c r="C12" s="14" t="s">
        <v>188</v>
      </c>
    </row>
    <row r="13" spans="1:10">
      <c r="A13" s="158" t="s">
        <v>206</v>
      </c>
      <c r="B13" s="127" t="str">
        <f>'S3 Maquette'!B13</f>
        <v>2ème année de Portail</v>
      </c>
      <c r="C13" s="158" t="s">
        <v>208</v>
      </c>
      <c r="D13" s="158"/>
      <c r="E13" s="216">
        <f>'S3 Maquette'!E13</f>
        <v>0</v>
      </c>
      <c r="F13" s="216"/>
      <c r="G13" s="159" t="s">
        <v>328</v>
      </c>
      <c r="H13" s="123">
        <f>Calcul!J7</f>
        <v>230</v>
      </c>
      <c r="I13" s="123"/>
      <c r="J13" s="29"/>
    </row>
    <row r="14" spans="1:10">
      <c r="A14" s="158"/>
      <c r="B14" s="130"/>
      <c r="C14" s="158"/>
      <c r="D14" s="158"/>
      <c r="E14" s="216"/>
      <c r="F14" s="216"/>
      <c r="G14" s="159"/>
      <c r="H14" s="123"/>
      <c r="I14" s="123"/>
      <c r="J14" s="29"/>
    </row>
    <row r="15" spans="1:10">
      <c r="A15" s="158" t="s">
        <v>210</v>
      </c>
      <c r="B15" s="127" t="s">
        <v>168</v>
      </c>
      <c r="C15" s="188" t="s">
        <v>211</v>
      </c>
      <c r="D15" s="189"/>
      <c r="E15" s="158"/>
      <c r="F15" s="158"/>
      <c r="G15" s="222" t="s">
        <v>292</v>
      </c>
      <c r="H15" s="221">
        <f>Calcul!J20</f>
        <v>0</v>
      </c>
      <c r="I15" s="221"/>
      <c r="J15" s="29"/>
    </row>
    <row r="16" spans="1:10">
      <c r="A16" s="158"/>
      <c r="B16" s="130"/>
      <c r="C16" s="191"/>
      <c r="D16" s="192"/>
      <c r="E16" s="158"/>
      <c r="F16" s="158"/>
      <c r="G16" s="223"/>
      <c r="H16" s="221"/>
      <c r="I16" s="221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3">
        <v>0</v>
      </c>
      <c r="B19" s="51" t="s">
        <v>357</v>
      </c>
      <c r="C19" s="53" t="s">
        <v>11</v>
      </c>
      <c r="D19" s="53">
        <v>6</v>
      </c>
      <c r="E19" s="59"/>
      <c r="F19" s="59"/>
      <c r="G19" s="91"/>
      <c r="H19" s="63"/>
      <c r="I19" s="63"/>
      <c r="J19" s="63"/>
      <c r="K19" s="63"/>
      <c r="L19" s="63"/>
      <c r="M19" s="63"/>
      <c r="N19" s="59"/>
      <c r="O19" s="68"/>
    </row>
    <row r="20" spans="1:15" ht="43.35" customHeight="1">
      <c r="A20" s="53" t="s">
        <v>222</v>
      </c>
      <c r="B20" s="51" t="s">
        <v>358</v>
      </c>
      <c r="C20" s="53" t="s">
        <v>19</v>
      </c>
      <c r="D20" s="63"/>
      <c r="E20" s="59"/>
      <c r="F20" s="59"/>
      <c r="G20" s="91"/>
      <c r="H20" s="63"/>
      <c r="I20" s="63"/>
      <c r="J20" s="63"/>
      <c r="K20" s="63"/>
      <c r="L20" s="63"/>
      <c r="M20" s="63"/>
      <c r="N20" s="59"/>
      <c r="O20" s="68"/>
    </row>
    <row r="21" spans="1:15" ht="43.35" customHeight="1">
      <c r="A21" s="53" t="s">
        <v>224</v>
      </c>
      <c r="B21" s="51" t="s">
        <v>359</v>
      </c>
      <c r="C21" s="53" t="s">
        <v>19</v>
      </c>
      <c r="D21" s="63"/>
      <c r="E21" s="59"/>
      <c r="F21" s="59"/>
      <c r="G21" s="91"/>
      <c r="H21" s="63"/>
      <c r="I21" s="63"/>
      <c r="J21" s="63"/>
      <c r="K21" s="63"/>
      <c r="L21" s="63"/>
      <c r="M21" s="63"/>
      <c r="N21" s="59"/>
      <c r="O21" s="68"/>
    </row>
    <row r="22" spans="1:15" ht="43.35" customHeight="1">
      <c r="A22" s="53" t="s">
        <v>226</v>
      </c>
      <c r="B22" s="52" t="s">
        <v>360</v>
      </c>
      <c r="C22" s="53" t="s">
        <v>19</v>
      </c>
      <c r="D22" s="63"/>
      <c r="E22" s="59"/>
      <c r="F22" s="59"/>
      <c r="G22" s="91"/>
      <c r="H22" s="63"/>
      <c r="I22" s="63"/>
      <c r="J22" s="63"/>
      <c r="K22" s="63"/>
      <c r="L22" s="63"/>
      <c r="M22" s="63"/>
      <c r="N22" s="59"/>
      <c r="O22" s="68"/>
    </row>
    <row r="23" spans="1:15" ht="43.35" customHeight="1">
      <c r="A23" s="56"/>
      <c r="B23" s="52" t="s">
        <v>228</v>
      </c>
      <c r="C23" s="53" t="s">
        <v>29</v>
      </c>
      <c r="D23" s="63"/>
      <c r="E23" s="59"/>
      <c r="F23" s="59"/>
      <c r="G23" s="91"/>
      <c r="H23" s="63"/>
      <c r="I23" s="63"/>
      <c r="J23" s="63"/>
      <c r="K23" s="63"/>
      <c r="L23" s="63"/>
      <c r="M23" s="63"/>
      <c r="N23" s="59"/>
      <c r="O23" s="68"/>
    </row>
    <row r="24" spans="1:15" ht="43.35" customHeight="1">
      <c r="A24" s="53" t="s">
        <v>229</v>
      </c>
      <c r="B24" s="52" t="s">
        <v>361</v>
      </c>
      <c r="C24" s="53" t="s">
        <v>19</v>
      </c>
      <c r="D24" s="63"/>
      <c r="E24" s="59"/>
      <c r="F24" s="59"/>
      <c r="G24" s="91"/>
      <c r="H24" s="63"/>
      <c r="I24" s="63"/>
      <c r="J24" s="63"/>
      <c r="K24" s="63"/>
      <c r="L24" s="63"/>
      <c r="M24" s="63"/>
      <c r="N24" s="59"/>
      <c r="O24" s="68"/>
    </row>
    <row r="25" spans="1:15" ht="43.35" customHeight="1">
      <c r="A25" s="53" t="s">
        <v>231</v>
      </c>
      <c r="B25" s="52" t="s">
        <v>232</v>
      </c>
      <c r="C25" s="53" t="s">
        <v>19</v>
      </c>
      <c r="D25" s="63"/>
      <c r="E25" s="59"/>
      <c r="F25" s="59"/>
      <c r="G25" s="91"/>
      <c r="H25" s="63"/>
      <c r="I25" s="63"/>
      <c r="J25" s="63"/>
      <c r="K25" s="63"/>
      <c r="L25" s="63"/>
      <c r="M25" s="63"/>
      <c r="N25" s="59"/>
      <c r="O25" s="68"/>
    </row>
    <row r="26" spans="1:15" ht="43.35" customHeight="1">
      <c r="A26" s="53" t="s">
        <v>233</v>
      </c>
      <c r="B26" s="52" t="s">
        <v>234</v>
      </c>
      <c r="C26" s="53" t="s">
        <v>19</v>
      </c>
      <c r="D26" s="63"/>
      <c r="E26" s="59"/>
      <c r="F26" s="59"/>
      <c r="G26" s="91"/>
      <c r="H26" s="63"/>
      <c r="I26" s="63"/>
      <c r="J26" s="63"/>
      <c r="K26" s="63"/>
      <c r="L26" s="63"/>
      <c r="M26" s="63"/>
      <c r="N26" s="59"/>
      <c r="O26" s="68"/>
    </row>
    <row r="27" spans="1:15" ht="43.35" customHeight="1">
      <c r="A27" s="23">
        <v>1</v>
      </c>
      <c r="B27" s="88" t="s">
        <v>362</v>
      </c>
      <c r="C27" s="20" t="s">
        <v>11</v>
      </c>
      <c r="D27" s="20">
        <v>6</v>
      </c>
      <c r="E27" s="5"/>
      <c r="F27" s="5"/>
      <c r="G27" s="87" t="s">
        <v>363</v>
      </c>
      <c r="H27" s="20"/>
      <c r="I27" s="20"/>
      <c r="J27" s="20"/>
      <c r="K27" s="20"/>
      <c r="L27" s="20"/>
      <c r="M27" s="20"/>
      <c r="N27" s="5"/>
      <c r="O27" s="68"/>
    </row>
    <row r="28" spans="1:15" ht="43.35" customHeight="1">
      <c r="A28" s="23" t="s">
        <v>237</v>
      </c>
      <c r="B28" s="26" t="s">
        <v>364</v>
      </c>
      <c r="C28" s="20" t="s">
        <v>19</v>
      </c>
      <c r="D28" s="20">
        <v>3</v>
      </c>
      <c r="E28" s="5"/>
      <c r="F28" s="5"/>
      <c r="G28" s="92"/>
      <c r="H28" s="20" t="s">
        <v>149</v>
      </c>
      <c r="I28" s="20">
        <v>22</v>
      </c>
      <c r="J28" s="20">
        <v>14</v>
      </c>
      <c r="K28" s="20">
        <v>8</v>
      </c>
      <c r="L28" s="20"/>
      <c r="M28" s="20" t="s">
        <v>20</v>
      </c>
      <c r="N28" s="5" t="s">
        <v>365</v>
      </c>
      <c r="O28" s="68" t="s">
        <v>366</v>
      </c>
    </row>
    <row r="29" spans="1:15" ht="43.35" customHeight="1">
      <c r="A29" s="23" t="s">
        <v>240</v>
      </c>
      <c r="B29" s="26" t="s">
        <v>367</v>
      </c>
      <c r="C29" s="20" t="s">
        <v>19</v>
      </c>
      <c r="D29" s="20">
        <v>3</v>
      </c>
      <c r="E29" s="5"/>
      <c r="F29" s="5"/>
      <c r="G29" s="92"/>
      <c r="H29" s="20" t="s">
        <v>149</v>
      </c>
      <c r="I29" s="20"/>
      <c r="J29" s="20"/>
      <c r="K29" s="20">
        <v>22</v>
      </c>
      <c r="L29" s="20"/>
      <c r="M29" s="20" t="s">
        <v>20</v>
      </c>
      <c r="N29" s="5" t="s">
        <v>365</v>
      </c>
      <c r="O29" s="77" t="s">
        <v>368</v>
      </c>
    </row>
    <row r="30" spans="1:15" ht="43.35" customHeight="1">
      <c r="A30" s="23">
        <v>2</v>
      </c>
      <c r="B30" s="88" t="s">
        <v>369</v>
      </c>
      <c r="C30" s="20" t="s">
        <v>11</v>
      </c>
      <c r="D30" s="20">
        <v>6</v>
      </c>
      <c r="E30" s="5"/>
      <c r="F30" s="5"/>
      <c r="G30" s="87" t="s">
        <v>370</v>
      </c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244</v>
      </c>
      <c r="B31" s="26" t="s">
        <v>371</v>
      </c>
      <c r="C31" s="20" t="s">
        <v>19</v>
      </c>
      <c r="D31" s="20">
        <v>2</v>
      </c>
      <c r="E31" s="5"/>
      <c r="F31" s="5"/>
      <c r="G31" s="92"/>
      <c r="H31" s="20" t="s">
        <v>106</v>
      </c>
      <c r="I31" s="84">
        <v>30</v>
      </c>
      <c r="J31" s="20"/>
      <c r="K31" s="20"/>
      <c r="L31" s="20"/>
      <c r="M31" s="20" t="s">
        <v>20</v>
      </c>
      <c r="N31" s="5" t="s">
        <v>345</v>
      </c>
      <c r="O31" s="5"/>
    </row>
    <row r="32" spans="1:15" ht="43.35" customHeight="1">
      <c r="A32" s="23" t="s">
        <v>247</v>
      </c>
      <c r="B32" s="26" t="s">
        <v>372</v>
      </c>
      <c r="C32" s="20" t="s">
        <v>19</v>
      </c>
      <c r="D32" s="20">
        <v>4</v>
      </c>
      <c r="E32" s="5"/>
      <c r="F32" s="5"/>
      <c r="G32" s="92"/>
      <c r="H32" s="20" t="s">
        <v>110</v>
      </c>
      <c r="I32" s="20">
        <v>24</v>
      </c>
      <c r="J32" s="20"/>
      <c r="K32" s="20"/>
      <c r="L32" s="20"/>
      <c r="M32" s="20" t="s">
        <v>20</v>
      </c>
      <c r="N32" s="5" t="s">
        <v>373</v>
      </c>
      <c r="O32" s="5"/>
    </row>
    <row r="33" spans="1:15" ht="43.35" customHeight="1">
      <c r="A33" s="23">
        <v>3</v>
      </c>
      <c r="B33" s="88" t="s">
        <v>374</v>
      </c>
      <c r="C33" s="20" t="s">
        <v>11</v>
      </c>
      <c r="D33" s="20">
        <v>6</v>
      </c>
      <c r="E33" s="5"/>
      <c r="F33" s="5"/>
      <c r="G33" s="87" t="s">
        <v>375</v>
      </c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250</v>
      </c>
      <c r="B34" s="78" t="s">
        <v>376</v>
      </c>
      <c r="C34" s="20" t="s">
        <v>19</v>
      </c>
      <c r="D34" s="20">
        <v>3</v>
      </c>
      <c r="E34" s="5"/>
      <c r="F34" s="5"/>
      <c r="G34" s="92"/>
      <c r="H34" s="20" t="s">
        <v>128</v>
      </c>
      <c r="I34" s="20">
        <v>20</v>
      </c>
      <c r="J34" s="20"/>
      <c r="K34" s="20"/>
      <c r="L34" s="20"/>
      <c r="M34" s="20" t="s">
        <v>20</v>
      </c>
      <c r="N34" s="5" t="s">
        <v>341</v>
      </c>
      <c r="O34" s="5"/>
    </row>
    <row r="35" spans="1:15" ht="43.35" customHeight="1">
      <c r="A35" s="23" t="s">
        <v>313</v>
      </c>
      <c r="B35" s="79" t="s">
        <v>377</v>
      </c>
      <c r="C35" s="20" t="s">
        <v>19</v>
      </c>
      <c r="D35" s="20">
        <v>3</v>
      </c>
      <c r="E35" s="5"/>
      <c r="F35" s="5"/>
      <c r="G35" s="92"/>
      <c r="H35" s="20" t="s">
        <v>128</v>
      </c>
      <c r="I35" s="20">
        <v>8</v>
      </c>
      <c r="J35" s="20">
        <v>10</v>
      </c>
      <c r="K35" s="20"/>
      <c r="L35" s="20"/>
      <c r="M35" s="20" t="s">
        <v>20</v>
      </c>
      <c r="N35" s="5" t="s">
        <v>341</v>
      </c>
      <c r="O35" s="5"/>
    </row>
    <row r="36" spans="1:15" ht="43.35" customHeight="1">
      <c r="A36" s="23">
        <v>4</v>
      </c>
      <c r="B36" s="88" t="s">
        <v>378</v>
      </c>
      <c r="C36" s="20" t="s">
        <v>11</v>
      </c>
      <c r="D36" s="20">
        <v>6</v>
      </c>
      <c r="E36" s="5"/>
      <c r="F36" s="5"/>
      <c r="G36" s="92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23" t="s">
        <v>255</v>
      </c>
      <c r="B37" s="76" t="s">
        <v>379</v>
      </c>
      <c r="C37" s="20" t="s">
        <v>19</v>
      </c>
      <c r="D37" s="20">
        <v>6</v>
      </c>
      <c r="E37" s="5"/>
      <c r="F37" s="5"/>
      <c r="G37" s="92"/>
      <c r="H37" s="20" t="s">
        <v>128</v>
      </c>
      <c r="I37" s="20"/>
      <c r="J37" s="20">
        <v>20</v>
      </c>
      <c r="K37" s="20"/>
      <c r="L37" s="20"/>
      <c r="M37" s="20" t="s">
        <v>20</v>
      </c>
      <c r="N37" s="5" t="s">
        <v>380</v>
      </c>
      <c r="O37" s="5"/>
    </row>
    <row r="38" spans="1:15" ht="43.35" customHeight="1">
      <c r="A38" s="23"/>
      <c r="B38" s="85"/>
      <c r="C38" s="20"/>
      <c r="D38" s="20"/>
      <c r="E38" s="5"/>
      <c r="F38" s="5"/>
      <c r="G38" s="92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92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92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92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92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93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93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93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93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93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93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93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93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94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93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93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93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93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93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93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93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93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93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93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93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93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93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93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93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93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93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93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93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93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93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93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93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93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93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93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93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93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93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93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93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93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93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93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93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93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93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93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93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93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93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93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93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93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93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93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93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93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93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93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93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93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93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93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93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93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93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93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93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93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93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93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93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93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93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93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93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93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93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93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93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93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93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93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93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93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93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93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93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93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93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93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93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93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93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93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93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93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93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93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93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93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93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93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93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93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93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93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93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93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93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93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93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93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93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93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93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93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93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93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93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93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93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93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93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93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93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93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93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93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93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93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93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93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93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93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93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93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93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93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93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93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93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93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93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93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93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93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93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93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93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93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93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93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93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93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93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93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93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93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93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93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93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93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93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93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93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93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93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93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93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93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93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93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93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93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93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93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93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93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93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93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93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93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93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93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93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93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93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93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93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93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93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93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93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93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93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93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93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93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93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93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93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93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93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93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93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93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93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93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93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93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93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93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93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93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93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93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93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93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93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93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93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93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93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93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93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93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93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93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93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93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93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93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93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93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93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93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93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93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93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93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93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93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93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93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93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93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93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93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93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93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93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93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93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93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93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93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93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">
    <cfRule type="expression" dxfId="363" priority="35">
      <formula>$C1="Option"</formula>
    </cfRule>
  </conditionalFormatting>
  <conditionalFormatting sqref="A1:O7 C8:O9 C10 E10 K10:O11 A12:O12 A13:H13 K13:O16 A14:F14 A15:H15 A16:F16 A17:O24 A25:A26 C25:O26 A27:N27 A28:G29 A30:O33 A34:A36 C34:O36 A37:O999">
    <cfRule type="expression" dxfId="362" priority="39">
      <formula>$F1="Modification"</formula>
    </cfRule>
    <cfRule type="expression" dxfId="361" priority="40">
      <formula>$F1="Création"</formula>
    </cfRule>
  </conditionalFormatting>
  <conditionalFormatting sqref="A1:O7 C8:O9 K10:O11 A12:O12 K13:O16 A17:O24 C25:O26 A27:N27 E10 A13:H13 A14:F14 A15:H15 A16:F16 A25:A26 A28:G29 A30:O33 A34:A36 C34:O36 A37:O999 C10">
    <cfRule type="expression" dxfId="360" priority="38">
      <formula>$F1="Fermeture"</formula>
    </cfRule>
  </conditionalFormatting>
  <conditionalFormatting sqref="B25:B26">
    <cfRule type="expression" dxfId="359" priority="29">
      <formula>$F25="Fermeture"</formula>
    </cfRule>
    <cfRule type="expression" dxfId="358" priority="30">
      <formula>$F25="Modification"</formula>
    </cfRule>
    <cfRule type="expression" dxfId="357" priority="31">
      <formula>$F25="Création"</formula>
    </cfRule>
  </conditionalFormatting>
  <conditionalFormatting sqref="B26">
    <cfRule type="expression" dxfId="356" priority="32">
      <formula>$F26="Fermeture"</formula>
    </cfRule>
    <cfRule type="expression" dxfId="355" priority="33">
      <formula>$F26="Modification"</formula>
    </cfRule>
    <cfRule type="expression" dxfId="354" priority="34">
      <formula>$F26="Création"</formula>
    </cfRule>
  </conditionalFormatting>
  <conditionalFormatting sqref="B36">
    <cfRule type="expression" dxfId="353" priority="1">
      <formula>$F36="Fermeture"</formula>
    </cfRule>
    <cfRule type="expression" dxfId="352" priority="2">
      <formula>$F36="Modification"</formula>
    </cfRule>
    <cfRule type="expression" dxfId="351" priority="3">
      <formula>$F36="Création"</formula>
    </cfRule>
  </conditionalFormatting>
  <conditionalFormatting sqref="G12:N1001">
    <cfRule type="expression" dxfId="350" priority="4">
      <formula>$C12="Option"</formula>
    </cfRule>
  </conditionalFormatting>
  <conditionalFormatting sqref="H28:N29">
    <cfRule type="expression" dxfId="349" priority="6">
      <formula>$F28="Fermeture"</formula>
    </cfRule>
    <cfRule type="expression" dxfId="348" priority="7">
      <formula>$F28="Modification"</formula>
    </cfRule>
    <cfRule type="expression" dxfId="347" priority="8">
      <formula>$F28="Création"</formula>
    </cfRule>
  </conditionalFormatting>
  <conditionalFormatting sqref="N1:N27">
    <cfRule type="expression" dxfId="346" priority="37">
      <formula>$M1="Porteuse"</formula>
    </cfRule>
  </conditionalFormatting>
  <conditionalFormatting sqref="N28:N999">
    <cfRule type="expression" dxfId="345" priority="5">
      <formula>$M28="Porteuse"</formula>
    </cfRule>
  </conditionalFormatting>
  <conditionalFormatting sqref="O27:O28">
    <cfRule type="expression" dxfId="344" priority="18">
      <formula>$F27="Fermeture"</formula>
    </cfRule>
    <cfRule type="expression" dxfId="343" priority="19">
      <formula>$F27="Modification"</formula>
    </cfRule>
    <cfRule type="expression" dxfId="342" priority="20">
      <formula>$F27="Création"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="60" zoomScaleNormal="60" workbookViewId="0">
      <pane ySplit="18" topLeftCell="A21" activePane="bottomLeft" state="frozen"/>
      <selection pane="bottomLeft" activeCell="D38" sqref="D38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65"/>
      <c r="B1" s="165"/>
      <c r="C1" s="165"/>
      <c r="D1" s="165"/>
      <c r="E1" s="165"/>
      <c r="F1" s="165"/>
      <c r="G1" s="165"/>
      <c r="H1" s="165"/>
      <c r="I1" s="165"/>
      <c r="J1" s="35"/>
    </row>
    <row r="2" spans="1:19">
      <c r="A2" s="165"/>
      <c r="B2" s="165"/>
      <c r="C2" s="165"/>
      <c r="D2" s="165"/>
      <c r="E2" s="165"/>
      <c r="F2" s="165"/>
      <c r="G2" s="165"/>
      <c r="H2" s="165"/>
      <c r="I2" s="165"/>
      <c r="J2" s="35"/>
    </row>
    <row r="3" spans="1:19">
      <c r="A3" s="165"/>
      <c r="B3" s="165"/>
      <c r="C3" s="165"/>
      <c r="D3" s="165"/>
      <c r="E3" s="165"/>
      <c r="F3" s="165"/>
      <c r="G3" s="165"/>
      <c r="H3" s="165"/>
      <c r="I3" s="165"/>
      <c r="J3" s="35"/>
    </row>
    <row r="4" spans="1:19">
      <c r="A4" s="165"/>
      <c r="B4" s="165"/>
      <c r="C4" s="165"/>
      <c r="D4" s="165"/>
      <c r="E4" s="165"/>
      <c r="F4" s="165"/>
      <c r="G4" s="165"/>
      <c r="H4" s="165"/>
      <c r="I4" s="165"/>
      <c r="J4" s="35"/>
    </row>
    <row r="5" spans="1:19">
      <c r="A5" s="165"/>
      <c r="B5" s="165"/>
      <c r="C5" s="165"/>
      <c r="D5" s="165"/>
      <c r="E5" s="165"/>
      <c r="F5" s="165"/>
      <c r="G5" s="165"/>
      <c r="H5" s="165"/>
      <c r="I5" s="165"/>
      <c r="J5" s="35"/>
    </row>
    <row r="6" spans="1:19">
      <c r="A6" s="165"/>
      <c r="B6" s="165"/>
      <c r="C6" s="165"/>
      <c r="D6" s="165"/>
      <c r="E6" s="165"/>
      <c r="F6" s="165"/>
      <c r="G6" s="165"/>
      <c r="H6" s="165"/>
      <c r="I6" s="165"/>
      <c r="J6" s="35"/>
    </row>
    <row r="7" spans="1:19" ht="14.45" customHeight="1">
      <c r="A7" s="224" t="s">
        <v>260</v>
      </c>
      <c r="B7" s="164" t="str">
        <f>'Fiche Générale'!B3</f>
        <v>Portail_SHS</v>
      </c>
      <c r="C7" s="210" t="s">
        <v>261</v>
      </c>
      <c r="D7" s="180"/>
      <c r="E7" s="211" t="str">
        <f>'Fiche Générale'!B4</f>
        <v>Sciences et Humanités</v>
      </c>
      <c r="F7" s="164"/>
      <c r="G7" s="180" t="s">
        <v>262</v>
      </c>
      <c r="H7" s="212" t="str">
        <f>'Fiche Générale'!B5</f>
        <v>HPSHS18</v>
      </c>
      <c r="I7" s="212"/>
      <c r="J7" s="36"/>
      <c r="K7" s="19"/>
    </row>
    <row r="8" spans="1:19" ht="14.45" customHeight="1">
      <c r="A8" s="225"/>
      <c r="B8" s="164"/>
      <c r="C8" s="210"/>
      <c r="D8" s="180"/>
      <c r="E8" s="211"/>
      <c r="F8" s="164"/>
      <c r="G8" s="180"/>
      <c r="H8" s="212"/>
      <c r="I8" s="212"/>
      <c r="J8" s="36"/>
      <c r="K8" s="19"/>
    </row>
    <row r="9" spans="1:19" ht="14.45" customHeight="1">
      <c r="A9" s="225"/>
      <c r="B9" s="164"/>
      <c r="C9" s="210"/>
      <c r="D9" s="180"/>
      <c r="E9" s="211"/>
      <c r="F9" s="164"/>
      <c r="G9" s="180"/>
      <c r="H9" s="212"/>
      <c r="I9" s="212"/>
      <c r="J9" s="36"/>
      <c r="K9" s="19"/>
    </row>
    <row r="10" spans="1:19" ht="14.45" customHeight="1">
      <c r="A10" s="225"/>
      <c r="B10" s="164"/>
      <c r="C10" s="213" t="s">
        <v>205</v>
      </c>
      <c r="D10" s="213"/>
      <c r="E10" s="214" t="str">
        <f>'Fiche Générale'!B9</f>
        <v>HUMANITES</v>
      </c>
      <c r="F10" s="214"/>
      <c r="G10" s="214"/>
      <c r="H10" s="214"/>
      <c r="I10" s="214"/>
      <c r="J10" s="36"/>
      <c r="K10" s="19"/>
    </row>
    <row r="11" spans="1:19" ht="14.45" customHeight="1">
      <c r="A11" s="225"/>
      <c r="B11" s="164"/>
      <c r="C11" s="213"/>
      <c r="D11" s="213"/>
      <c r="E11" s="214"/>
      <c r="F11" s="214"/>
      <c r="G11" s="214"/>
      <c r="H11" s="214"/>
      <c r="I11" s="214"/>
      <c r="J11" s="36"/>
      <c r="K11" s="19"/>
    </row>
    <row r="12" spans="1:19">
      <c r="C12" s="14"/>
      <c r="I12" s="38"/>
      <c r="J12" s="38"/>
      <c r="M12" s="188" t="s">
        <v>263</v>
      </c>
      <c r="N12" s="189"/>
      <c r="O12" s="190"/>
      <c r="P12" s="188" t="s">
        <v>264</v>
      </c>
      <c r="Q12" s="189"/>
      <c r="R12" s="189"/>
      <c r="S12" s="190"/>
    </row>
    <row r="13" spans="1:19">
      <c r="A13" s="194" t="s">
        <v>206</v>
      </c>
      <c r="B13" s="123" t="str">
        <f>'S4 Maquette'!B13</f>
        <v>2ème année de Portail</v>
      </c>
      <c r="C13" s="123"/>
      <c r="D13" s="194" t="s">
        <v>265</v>
      </c>
      <c r="E13" s="216">
        <f>'S4 Maquette'!E13</f>
        <v>0</v>
      </c>
      <c r="F13" s="216"/>
      <c r="G13" s="216"/>
      <c r="I13" s="38"/>
      <c r="J13" s="38"/>
      <c r="M13" s="191"/>
      <c r="N13" s="192"/>
      <c r="O13" s="193"/>
      <c r="P13" s="191"/>
      <c r="Q13" s="192"/>
      <c r="R13" s="192"/>
      <c r="S13" s="193"/>
    </row>
    <row r="14" spans="1:19">
      <c r="A14" s="195"/>
      <c r="B14" s="123"/>
      <c r="C14" s="123"/>
      <c r="D14" s="195"/>
      <c r="E14" s="216"/>
      <c r="F14" s="216"/>
      <c r="G14" s="216"/>
      <c r="I14" s="38"/>
      <c r="J14" s="38"/>
      <c r="M14" s="158" t="s">
        <v>266</v>
      </c>
      <c r="N14" s="188" t="s">
        <v>267</v>
      </c>
      <c r="O14" s="190"/>
      <c r="P14" s="165"/>
      <c r="Q14" s="207"/>
      <c r="R14" s="217"/>
      <c r="S14" s="194"/>
    </row>
    <row r="15" spans="1:19">
      <c r="A15" s="194" t="s">
        <v>268</v>
      </c>
      <c r="B15" s="126" t="str">
        <f>'S4 Maquette'!B15</f>
        <v>Semestre 4</v>
      </c>
      <c r="C15" s="127"/>
      <c r="D15" s="194" t="s">
        <v>269</v>
      </c>
      <c r="E15" s="216">
        <f>'S4 Maquette'!E15:F16</f>
        <v>0</v>
      </c>
      <c r="F15" s="216"/>
      <c r="G15" s="216"/>
      <c r="I15" s="38"/>
      <c r="J15" s="38"/>
      <c r="M15" s="158"/>
      <c r="N15" s="203"/>
      <c r="O15" s="204"/>
      <c r="P15" s="165"/>
      <c r="Q15" s="208"/>
      <c r="R15" s="217"/>
      <c r="S15" s="202"/>
    </row>
    <row r="16" spans="1:19">
      <c r="A16" s="195"/>
      <c r="B16" s="129"/>
      <c r="C16" s="130"/>
      <c r="D16" s="195"/>
      <c r="E16" s="216"/>
      <c r="F16" s="216"/>
      <c r="G16" s="216"/>
      <c r="I16" s="38"/>
      <c r="J16" s="38"/>
      <c r="M16" s="158"/>
      <c r="N16" s="203"/>
      <c r="O16" s="204"/>
      <c r="P16" s="165"/>
      <c r="Q16" s="208"/>
      <c r="R16" s="217"/>
      <c r="S16" s="202"/>
    </row>
    <row r="17" spans="1:23">
      <c r="L17" s="15"/>
      <c r="M17" s="158"/>
      <c r="N17" s="191"/>
      <c r="O17" s="193"/>
      <c r="P17" s="165"/>
      <c r="Q17" s="209"/>
      <c r="R17" s="217"/>
      <c r="S17" s="195"/>
    </row>
    <row r="18" spans="1:23" ht="59.45" customHeight="1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381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  <c r="W18"/>
    </row>
    <row r="19" spans="1:23" ht="30.6" customHeight="1">
      <c r="A19" s="57" t="str">
        <f>'S4 Maquette'!B19</f>
        <v>Compétences transversales S4</v>
      </c>
      <c r="B19" s="41" t="str">
        <f>'S4 Maquette'!C19</f>
        <v>UE</v>
      </c>
      <c r="C19" s="58">
        <f>'S4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6" customHeight="1">
      <c r="A20" s="57" t="str">
        <f>'S4 Maquette'!B20</f>
        <v>Compétences écrites 2</v>
      </c>
      <c r="B20" s="41" t="str">
        <f>'S4 Maquette'!C20</f>
        <v>ECUE</v>
      </c>
      <c r="C20" s="64">
        <f>'S4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6" customHeight="1">
      <c r="A21" s="57" t="str">
        <f>'S4 Maquette'!B21</f>
        <v>Compétences numériques 2</v>
      </c>
      <c r="B21" s="41" t="str">
        <f>'S4 Maquette'!C21</f>
        <v>ECUE</v>
      </c>
      <c r="C21" s="64">
        <f>'S4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6" customHeight="1">
      <c r="A22" s="57" t="str">
        <f>'S4 Maquette'!B22</f>
        <v>Langue Vivante-4</v>
      </c>
      <c r="B22" s="41" t="str">
        <f>'S4 Maquette'!C22</f>
        <v>ECUE</v>
      </c>
      <c r="C22" s="64">
        <f>'S4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6" customHeight="1">
      <c r="A23" s="8" t="str">
        <f>'S4 Maquette'!B23</f>
        <v>Min 1 Max 1</v>
      </c>
      <c r="B23" s="41" t="str">
        <f>'S4 Maquette'!C23</f>
        <v>OPTION</v>
      </c>
      <c r="C23" s="64">
        <f>'S4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6" customHeight="1">
      <c r="A24" s="8" t="str">
        <f>'S4 Maquette'!B24</f>
        <v>Anglais 4</v>
      </c>
      <c r="B24" s="41" t="str">
        <f>'S4 Maquette'!C24</f>
        <v>ECUE</v>
      </c>
      <c r="C24" s="64">
        <f>'S4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6" customHeight="1">
      <c r="A25" s="8" t="str">
        <f>'S4 Maquette'!B25</f>
        <v>Espagnol</v>
      </c>
      <c r="B25" s="41" t="str">
        <f>'S4 Maquette'!C25</f>
        <v>ECUE</v>
      </c>
      <c r="C25" s="64">
        <f>'S4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6" customHeight="1">
      <c r="A26" s="8" t="str">
        <f>'S4 Maquette'!B26</f>
        <v>Italien</v>
      </c>
      <c r="B26" s="41" t="str">
        <f>'S4 Maquette'!C26</f>
        <v>ECUE</v>
      </c>
      <c r="C26" s="64">
        <f>'S4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6" customHeight="1">
      <c r="A27" s="44" t="str">
        <f>'S4 Maquette'!B27</f>
        <v>Sciences du Vivant 3</v>
      </c>
      <c r="B27" s="44" t="str">
        <f>'S4 Maquette'!C27</f>
        <v>UE</v>
      </c>
      <c r="C27" s="42">
        <f>'S4 Maquette'!F27</f>
        <v>0</v>
      </c>
      <c r="D27" s="20">
        <v>6</v>
      </c>
      <c r="E27" s="20" t="s">
        <v>286</v>
      </c>
      <c r="F27" s="20" t="s">
        <v>286</v>
      </c>
      <c r="G27" s="20" t="s">
        <v>286</v>
      </c>
      <c r="H27" s="20" t="s">
        <v>286</v>
      </c>
      <c r="I27" s="20" t="s">
        <v>286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" customHeight="1">
      <c r="A28" s="44" t="str">
        <f>'S4 Maquette'!B28</f>
        <v>Microbiologie, bactériologie, virologie et génétique bactérienne</v>
      </c>
      <c r="B28" s="44" t="str">
        <f>'S4 Maquette'!C28</f>
        <v>ECUE</v>
      </c>
      <c r="C28" s="42">
        <f>'S4 Maquette'!F28</f>
        <v>0</v>
      </c>
      <c r="D28" s="20">
        <v>3</v>
      </c>
      <c r="E28" s="20" t="s">
        <v>286</v>
      </c>
      <c r="F28" s="20" t="s">
        <v>286</v>
      </c>
      <c r="G28" s="20" t="s">
        <v>286</v>
      </c>
      <c r="H28" s="20" t="s">
        <v>286</v>
      </c>
      <c r="I28" s="20" t="s">
        <v>286</v>
      </c>
      <c r="J28" s="40"/>
      <c r="K28" s="40" t="s">
        <v>24</v>
      </c>
      <c r="L28" s="40"/>
      <c r="M28" s="40">
        <v>2</v>
      </c>
      <c r="N28" s="104" t="s">
        <v>9</v>
      </c>
      <c r="O28" s="104" t="s">
        <v>290</v>
      </c>
      <c r="P28" s="20" t="s">
        <v>16</v>
      </c>
      <c r="Q28" s="40" t="s">
        <v>9</v>
      </c>
      <c r="R28" s="40" t="s">
        <v>290</v>
      </c>
      <c r="S28" s="40"/>
      <c r="T28" s="45"/>
      <c r="W28"/>
    </row>
    <row r="29" spans="1:23" ht="30.6" customHeight="1">
      <c r="A29" s="44" t="str">
        <f>'S4 Maquette'!B29</f>
        <v>Projet en Biologie</v>
      </c>
      <c r="B29" s="44" t="str">
        <f>'S4 Maquette'!C29</f>
        <v>ECUE</v>
      </c>
      <c r="C29" s="42">
        <f>'S4 Maquette'!F29</f>
        <v>0</v>
      </c>
      <c r="D29" s="20">
        <v>3</v>
      </c>
      <c r="E29" s="20" t="s">
        <v>286</v>
      </c>
      <c r="F29" s="20" t="s">
        <v>286</v>
      </c>
      <c r="G29" s="20" t="s">
        <v>286</v>
      </c>
      <c r="H29" s="20" t="s">
        <v>286</v>
      </c>
      <c r="I29" s="20" t="s">
        <v>286</v>
      </c>
      <c r="J29" s="40"/>
      <c r="K29" s="40" t="s">
        <v>8</v>
      </c>
      <c r="L29" s="40"/>
      <c r="M29" s="40">
        <v>2</v>
      </c>
      <c r="N29" s="40"/>
      <c r="O29" s="40"/>
      <c r="P29" s="40" t="s">
        <v>382</v>
      </c>
      <c r="Q29" s="40"/>
      <c r="R29" s="40"/>
      <c r="S29" s="40" t="s">
        <v>383</v>
      </c>
      <c r="T29" s="40" t="s">
        <v>384</v>
      </c>
      <c r="W29"/>
    </row>
    <row r="30" spans="1:23" ht="30.6" customHeight="1">
      <c r="A30" s="44" t="str">
        <f>'S4 Maquette'!B30</f>
        <v>Droit &amp; Economie de l'environnement 4</v>
      </c>
      <c r="B30" s="44" t="str">
        <f>'S4 Maquette'!C30</f>
        <v>UE</v>
      </c>
      <c r="C30" s="42">
        <f>'S4 Maquette'!F30</f>
        <v>0</v>
      </c>
      <c r="D30" s="20">
        <v>6</v>
      </c>
      <c r="E30" s="20" t="s">
        <v>286</v>
      </c>
      <c r="F30" s="20" t="s">
        <v>286</v>
      </c>
      <c r="G30" s="20" t="s">
        <v>286</v>
      </c>
      <c r="H30" s="20" t="s">
        <v>286</v>
      </c>
      <c r="I30" s="20" t="s">
        <v>286</v>
      </c>
      <c r="J30" s="40"/>
      <c r="K30" s="104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6" customHeight="1">
      <c r="A31" s="44" t="str">
        <f>'S4 Maquette'!B31</f>
        <v>Droit administratif général 2/2</v>
      </c>
      <c r="B31" s="44" t="str">
        <f>'S4 Maquette'!C31</f>
        <v>ECUE</v>
      </c>
      <c r="C31" s="42">
        <f>'S4 Maquette'!F31</f>
        <v>0</v>
      </c>
      <c r="D31" s="20">
        <v>2</v>
      </c>
      <c r="E31" s="20" t="s">
        <v>286</v>
      </c>
      <c r="F31" s="20" t="s">
        <v>286</v>
      </c>
      <c r="G31" s="20" t="s">
        <v>286</v>
      </c>
      <c r="H31" s="20" t="s">
        <v>286</v>
      </c>
      <c r="I31" s="20" t="s">
        <v>286</v>
      </c>
      <c r="J31" s="40"/>
      <c r="K31" s="75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>
      <c r="A32" s="44" t="str">
        <f>'S4 Maquette'!B32</f>
        <v>Economie de l'environnement et du Développement Durable</v>
      </c>
      <c r="B32" s="44" t="str">
        <f>'S4 Maquette'!C32</f>
        <v>ECUE</v>
      </c>
      <c r="C32" s="42">
        <f>'S4 Maquette'!F32</f>
        <v>0</v>
      </c>
      <c r="D32" s="20">
        <v>4</v>
      </c>
      <c r="E32" s="20" t="s">
        <v>286</v>
      </c>
      <c r="F32" s="20" t="s">
        <v>286</v>
      </c>
      <c r="G32" s="20" t="s">
        <v>286</v>
      </c>
      <c r="H32" s="20" t="s">
        <v>286</v>
      </c>
      <c r="I32" s="20" t="s">
        <v>286</v>
      </c>
      <c r="J32" s="40"/>
      <c r="K32" s="75"/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6" customHeight="1">
      <c r="A33" s="44" t="str">
        <f>'S4 Maquette'!B33</f>
        <v>Géographie Physique 2</v>
      </c>
      <c r="B33" s="44" t="str">
        <f>'S4 Maquette'!C33</f>
        <v>UE</v>
      </c>
      <c r="C33" s="42">
        <f>'S4 Maquette'!F33</f>
        <v>0</v>
      </c>
      <c r="D33" s="20">
        <v>6</v>
      </c>
      <c r="E33" s="20" t="s">
        <v>286</v>
      </c>
      <c r="F33" s="20" t="s">
        <v>286</v>
      </c>
      <c r="G33" s="20" t="s">
        <v>286</v>
      </c>
      <c r="H33" s="2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" customHeight="1">
      <c r="A34" s="44" t="str">
        <f>'S4 Maquette'!B34</f>
        <v>Hydrologie et géomorphologie fluviale</v>
      </c>
      <c r="B34" s="44" t="str">
        <f>'S4 Maquette'!C34</f>
        <v>ECUE</v>
      </c>
      <c r="C34" s="42">
        <f>'S4 Maquette'!F34</f>
        <v>0</v>
      </c>
      <c r="D34" s="20">
        <v>3</v>
      </c>
      <c r="E34" s="20" t="s">
        <v>286</v>
      </c>
      <c r="F34" s="20" t="s">
        <v>286</v>
      </c>
      <c r="G34" s="20" t="s">
        <v>286</v>
      </c>
      <c r="H34" s="20" t="s">
        <v>286</v>
      </c>
      <c r="I34" s="20" t="s">
        <v>286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6" customHeight="1">
      <c r="A35" s="44" t="str">
        <f>'S4 Maquette'!B35</f>
        <v>Géologie &amp; Géographie Physique appliquées</v>
      </c>
      <c r="B35" s="44" t="str">
        <f>'S4 Maquette'!C35</f>
        <v>ECUE</v>
      </c>
      <c r="C35" s="42">
        <f>'S4 Maquette'!F35</f>
        <v>0</v>
      </c>
      <c r="D35" s="20">
        <v>3</v>
      </c>
      <c r="E35" s="20" t="s">
        <v>286</v>
      </c>
      <c r="F35" s="20" t="s">
        <v>286</v>
      </c>
      <c r="G35" s="20" t="s">
        <v>286</v>
      </c>
      <c r="H35" s="20" t="s">
        <v>286</v>
      </c>
      <c r="I35" s="20" t="s">
        <v>286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6" customHeight="1">
      <c r="A36" s="44" t="str">
        <f>'S4 Maquette'!B36</f>
        <v>Informatique, Géomatique 2</v>
      </c>
      <c r="B36" s="44" t="str">
        <f>'S4 Maquette'!C36</f>
        <v>UE</v>
      </c>
      <c r="C36" s="42">
        <f>'S4 Maquette'!F36</f>
        <v>0</v>
      </c>
      <c r="D36" s="20">
        <v>6</v>
      </c>
      <c r="E36" s="20" t="s">
        <v>286</v>
      </c>
      <c r="F36" s="20" t="s">
        <v>286</v>
      </c>
      <c r="G36" s="20" t="s">
        <v>286</v>
      </c>
      <c r="H36" s="20" t="s">
        <v>286</v>
      </c>
      <c r="I36" s="20" t="s">
        <v>286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>
      <c r="A37" s="44" t="str">
        <f>'S4 Maquette'!B37</f>
        <v xml:space="preserve">SIG II &amp; Bases de données géographiques </v>
      </c>
      <c r="B37" s="44" t="str">
        <f>'S4 Maquette'!C37</f>
        <v>ECUE</v>
      </c>
      <c r="C37" s="42">
        <f>'S4 Maquette'!F37</f>
        <v>0</v>
      </c>
      <c r="D37" s="20">
        <v>6</v>
      </c>
      <c r="E37" s="20" t="s">
        <v>286</v>
      </c>
      <c r="F37" s="20" t="s">
        <v>286</v>
      </c>
      <c r="G37" s="20" t="s">
        <v>286</v>
      </c>
      <c r="H37" s="20" t="s">
        <v>286</v>
      </c>
      <c r="I37" s="20" t="s">
        <v>286</v>
      </c>
      <c r="J37" s="40"/>
      <c r="K37" s="40" t="s">
        <v>8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44">
        <f>'S4 Maquette'!B38</f>
        <v>0</v>
      </c>
      <c r="B38" s="44">
        <f>'S4 Maquette'!C38</f>
        <v>0</v>
      </c>
      <c r="C38" s="42">
        <f>'S4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" customHeight="1">
      <c r="A39" s="44">
        <f>'S4 Maquette'!B39</f>
        <v>0</v>
      </c>
      <c r="B39" s="44">
        <f>'S4 Maquette'!C39</f>
        <v>0</v>
      </c>
      <c r="C39" s="42">
        <f>'S4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44">
        <f>'S4 Maquette'!B40</f>
        <v>0</v>
      </c>
      <c r="B40" s="44">
        <f>'S4 Maquette'!C40</f>
        <v>0</v>
      </c>
      <c r="C40" s="42">
        <f>'S4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44">
        <f>'S4 Maquette'!B41</f>
        <v>0</v>
      </c>
      <c r="B41" s="44">
        <f>'S4 Maquette'!C41</f>
        <v>0</v>
      </c>
      <c r="C41" s="42">
        <f>'S4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44">
        <f>'S4 Maquette'!B42</f>
        <v>0</v>
      </c>
      <c r="B42" s="44">
        <f>'S4 Maquette'!C42</f>
        <v>0</v>
      </c>
      <c r="C42" s="42">
        <f>'S4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44">
        <f>'S4 Maquette'!B43</f>
        <v>0</v>
      </c>
      <c r="B43" s="44">
        <f>'S4 Maquette'!C43</f>
        <v>0</v>
      </c>
      <c r="C43" s="42">
        <f>'S4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44">
        <f>'S4 Maquette'!B44</f>
        <v>0</v>
      </c>
      <c r="B44" s="44">
        <f>'S4 Maquette'!C44</f>
        <v>0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'S4 Maquette'!B45</f>
        <v>0</v>
      </c>
      <c r="B45" s="44">
        <f>'S4 Maquette'!C45</f>
        <v>0</v>
      </c>
      <c r="C45" s="42">
        <f>'S4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'S4 Maquette'!B46</f>
        <v>0</v>
      </c>
      <c r="B46" s="44">
        <f>'S4 Maquette'!C46</f>
        <v>0</v>
      </c>
      <c r="C46" s="42">
        <f>'S4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'S4 Maquette'!B47</f>
        <v>0</v>
      </c>
      <c r="B47" s="44">
        <f>'S4 Maquette'!C47</f>
        <v>0</v>
      </c>
      <c r="C47" s="42">
        <f>'S4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'S4 Maquette'!B48</f>
        <v>0</v>
      </c>
      <c r="B48" s="44">
        <f>'S4 Maquette'!C48</f>
        <v>0</v>
      </c>
      <c r="C48" s="42">
        <f>'S4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'S4 Maquette'!B49</f>
        <v>0</v>
      </c>
      <c r="B49" s="44">
        <f>'S4 Maquette'!C49</f>
        <v>0</v>
      </c>
      <c r="C49" s="42">
        <f>'S4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'S4 Maquette'!B50</f>
        <v>0</v>
      </c>
      <c r="B50" s="44">
        <f>'S4 Maquette'!C50</f>
        <v>0</v>
      </c>
      <c r="C50" s="42">
        <f>'S4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'S4 Maquette'!B51</f>
        <v>0</v>
      </c>
      <c r="B51" s="44">
        <f>'S4 Maquette'!C51</f>
        <v>0</v>
      </c>
      <c r="C51" s="42">
        <f>'S4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'S4 Maquette'!B52</f>
        <v>0</v>
      </c>
      <c r="B52" s="44">
        <f>'S4 Maquette'!C52</f>
        <v>0</v>
      </c>
      <c r="C52" s="42">
        <f>'S4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41" priority="35">
      <formula>$C1="OPTION"</formula>
    </cfRule>
    <cfRule type="expression" dxfId="340" priority="34">
      <formula>$C1="BLOC"</formula>
    </cfRule>
    <cfRule type="expression" dxfId="339" priority="33">
      <formula>$C1="Parcours Pédagogique"</formula>
    </cfRule>
  </conditionalFormatting>
  <conditionalFormatting sqref="A18:S27 A28:M28 A29:O29 A30:S300 T18 S28">
    <cfRule type="expression" dxfId="338" priority="40">
      <formula>$C18="Modification MCC"</formula>
    </cfRule>
  </conditionalFormatting>
  <conditionalFormatting sqref="B1:S7 C8:S9 C10 E10 J10:S11 B12:M12 P12 B13:L13 B14:N14 P14:S17 B15:M17 B301:S999">
    <cfRule type="expression" dxfId="337" priority="37">
      <formula>$D1="Modification"</formula>
    </cfRule>
    <cfRule type="expression" dxfId="336" priority="38">
      <formula>$D1="Création"</formula>
    </cfRule>
    <cfRule type="expression" dxfId="335" priority="39">
      <formula>$D1="Fermeture"</formula>
    </cfRule>
  </conditionalFormatting>
  <conditionalFormatting sqref="B1:S7 C8:S9 J10:S11 B12:M12 B13:L13 B14:N14 B15:M17 B301:S999 P14:S17 C10 E10 P12">
    <cfRule type="expression" dxfId="334" priority="36">
      <formula>$D1="Modification MCC"</formula>
    </cfRule>
  </conditionalFormatting>
  <conditionalFormatting sqref="C29:P29">
    <cfRule type="expression" dxfId="333" priority="10">
      <formula>$B29="Option"</formula>
    </cfRule>
  </conditionalFormatting>
  <conditionalFormatting sqref="C1:S9 C10 E10 J10:S11 C30:S1001">
    <cfRule type="expression" dxfId="332" priority="27">
      <formula>$B1="Option"</formula>
    </cfRule>
  </conditionalFormatting>
  <conditionalFormatting sqref="C12:S28">
    <cfRule type="expression" dxfId="331" priority="15">
      <formula>$B12="Option"</formula>
    </cfRule>
  </conditionalFormatting>
  <conditionalFormatting sqref="J1:J1001">
    <cfRule type="expression" dxfId="330" priority="31">
      <formula>$I1="NON"</formula>
    </cfRule>
  </conditionalFormatting>
  <conditionalFormatting sqref="L18:L300">
    <cfRule type="expression" dxfId="329" priority="45">
      <formula>$K18="CCI (CC Intégral)"</formula>
    </cfRule>
  </conditionalFormatting>
  <conditionalFormatting sqref="M1:M1001 L18:L300">
    <cfRule type="expression" dxfId="328" priority="44">
      <formula>$K1="CT (Contrôle terminal)"</formula>
    </cfRule>
  </conditionalFormatting>
  <conditionalFormatting sqref="N1:O1001">
    <cfRule type="expression" dxfId="327" priority="16">
      <formula>$K1="CCI (CC Intégral)"</formula>
    </cfRule>
  </conditionalFormatting>
  <conditionalFormatting sqref="N28:O28">
    <cfRule type="expression" dxfId="326" priority="17">
      <formula>$C28="Modification MCC"</formula>
    </cfRule>
    <cfRule type="expression" dxfId="325" priority="18">
      <formula>$C28="Modification"</formula>
    </cfRule>
    <cfRule type="expression" dxfId="324" priority="19">
      <formula>$C28="Création"</formula>
    </cfRule>
    <cfRule type="expression" dxfId="323" priority="20">
      <formula>$C28="Fermeture"</formula>
    </cfRule>
  </conditionalFormatting>
  <conditionalFormatting sqref="P29">
    <cfRule type="expression" dxfId="322" priority="11">
      <formula>$C29="Modification MCC"</formula>
    </cfRule>
    <cfRule type="expression" dxfId="321" priority="8">
      <formula>$K29="CC&amp;CT"</formula>
    </cfRule>
    <cfRule type="expression" dxfId="320" priority="9">
      <formula>$K29="CT (Contrôle terminal)"</formula>
    </cfRule>
    <cfRule type="expression" dxfId="319" priority="12">
      <formula>$C29="Modification"</formula>
    </cfRule>
    <cfRule type="expression" dxfId="318" priority="13">
      <formula>$C29="Création"</formula>
    </cfRule>
    <cfRule type="expression" dxfId="317" priority="14">
      <formula>$C29="Fermeture"</formula>
    </cfRule>
  </conditionalFormatting>
  <conditionalFormatting sqref="P28:R28">
    <cfRule type="expression" dxfId="316" priority="23">
      <formula>$C28="Modification MCC"</formula>
    </cfRule>
    <cfRule type="expression" dxfId="315" priority="24">
      <formula>$C28="Modification"</formula>
    </cfRule>
    <cfRule type="expression" dxfId="314" priority="25">
      <formula>$C28="Création"</formula>
    </cfRule>
    <cfRule type="expression" dxfId="313" priority="26">
      <formula>$C28="Fermeture"</formula>
    </cfRule>
  </conditionalFormatting>
  <conditionalFormatting sqref="Q1:R28">
    <cfRule type="expression" dxfId="312" priority="22">
      <formula>$P1="Autres"</formula>
    </cfRule>
  </conditionalFormatting>
  <conditionalFormatting sqref="Q30:R1001">
    <cfRule type="expression" dxfId="311" priority="29">
      <formula>$P30="Autres"</formula>
    </cfRule>
  </conditionalFormatting>
  <conditionalFormatting sqref="Q29:T29">
    <cfRule type="expression" dxfId="310" priority="7">
      <formula>$C29="Fermeture"</formula>
    </cfRule>
    <cfRule type="expression" dxfId="309" priority="5">
      <formula>$C29="Modification"</formula>
    </cfRule>
    <cfRule type="expression" dxfId="308" priority="4">
      <formula>$C29="Modification MCC"</formula>
    </cfRule>
    <cfRule type="expression" dxfId="307" priority="1">
      <formula>$B29="Option"</formula>
    </cfRule>
    <cfRule type="expression" dxfId="306" priority="6">
      <formula>$C29="Création"</formula>
    </cfRule>
  </conditionalFormatting>
  <conditionalFormatting sqref="R29:S29">
    <cfRule type="expression" dxfId="305" priority="3">
      <formula>$P29="Autres"</formula>
    </cfRule>
  </conditionalFormatting>
  <conditionalFormatting sqref="S1:S28 T18 S30:S1001">
    <cfRule type="expression" dxfId="304" priority="28">
      <formula>$P1="CT (Contrôle terminal)"</formula>
    </cfRule>
  </conditionalFormatting>
  <conditionalFormatting sqref="T18 A18:S27 A28:M28 S28 A29:O29 A30:S300">
    <cfRule type="expression" dxfId="303" priority="41">
      <formula>$C18="Modification"</formula>
    </cfRule>
    <cfRule type="expression" dxfId="302" priority="42">
      <formula>$C18="Création"</formula>
    </cfRule>
    <cfRule type="expression" dxfId="301" priority="43">
      <formula>$C18="Fermeture"</formula>
    </cfRule>
  </conditionalFormatting>
  <conditionalFormatting sqref="T29">
    <cfRule type="expression" dxfId="300" priority="2">
      <formula>$P29="CT (Contrôle terminal)"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F300 H19:I300 G19:G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4"/>
  <sheetViews>
    <sheetView zoomScale="60" zoomScaleNormal="60" workbookViewId="0">
      <selection activeCell="B29" sqref="B29"/>
    </sheetView>
  </sheetViews>
  <sheetFormatPr defaultColWidth="11.42578125" defaultRowHeight="15"/>
  <cols>
    <col min="1" max="1" width="22.42578125" customWidth="1"/>
    <col min="2" max="2" width="49.7109375" customWidth="1"/>
    <col min="6" max="6" width="14.140625" customWidth="1"/>
    <col min="7" max="7" width="18" customWidth="1"/>
    <col min="8" max="8" width="22.42578125" customWidth="1"/>
    <col min="9" max="10" width="11.42578125" style="30"/>
    <col min="14" max="14" width="15.85546875" customWidth="1"/>
    <col min="15" max="15" width="27.28515625" customWidth="1"/>
  </cols>
  <sheetData>
    <row r="1" spans="1:1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4"/>
      <c r="L1" s="14"/>
      <c r="M1" s="14"/>
      <c r="N1" s="14"/>
      <c r="O1" s="14"/>
    </row>
    <row r="2" spans="1:1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4"/>
      <c r="L2" s="14"/>
      <c r="M2" s="14"/>
      <c r="N2" s="14"/>
      <c r="O2" s="14"/>
    </row>
    <row r="3" spans="1:1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4"/>
      <c r="L3" s="14"/>
      <c r="M3" s="14"/>
      <c r="N3" s="14"/>
      <c r="O3" s="14"/>
    </row>
    <row r="4" spans="1:1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4"/>
      <c r="L4" s="14"/>
      <c r="M4" s="14"/>
      <c r="N4" s="14"/>
      <c r="O4" s="14"/>
    </row>
    <row r="5" spans="1:1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4"/>
      <c r="L5" s="14"/>
      <c r="M5" s="14"/>
      <c r="N5" s="14"/>
      <c r="O5" s="14"/>
    </row>
    <row r="6" spans="1:15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4"/>
      <c r="L6" s="14"/>
      <c r="M6" s="14"/>
      <c r="N6" s="14"/>
      <c r="O6" s="14"/>
    </row>
    <row r="7" spans="1:15" ht="15" customHeight="1">
      <c r="A7" s="180" t="s">
        <v>202</v>
      </c>
      <c r="B7" s="175" t="str">
        <f>'[1]Fiche Générale'!B3</f>
        <v>Portail_SV</v>
      </c>
      <c r="C7" s="180" t="s">
        <v>203</v>
      </c>
      <c r="D7" s="180"/>
      <c r="E7" s="174" t="str">
        <f>'Fiche Générale'!B4</f>
        <v>Sciences et Humanités</v>
      </c>
      <c r="F7" s="175"/>
      <c r="G7" s="180" t="s">
        <v>204</v>
      </c>
      <c r="H7" s="212" t="str">
        <f>'Fiche Générale'!B5</f>
        <v>HPSHS18</v>
      </c>
      <c r="I7" s="212"/>
      <c r="J7" s="212"/>
      <c r="K7" s="14"/>
      <c r="L7" s="14"/>
      <c r="M7" s="14"/>
      <c r="N7" s="14"/>
      <c r="O7" s="14"/>
    </row>
    <row r="8" spans="1:15" ht="15" customHeight="1">
      <c r="A8" s="180"/>
      <c r="B8" s="177"/>
      <c r="C8" s="180"/>
      <c r="D8" s="180"/>
      <c r="E8" s="176"/>
      <c r="F8" s="177"/>
      <c r="G8" s="180"/>
      <c r="H8" s="212"/>
      <c r="I8" s="212"/>
      <c r="J8" s="212"/>
      <c r="K8" s="14"/>
      <c r="L8" s="14"/>
      <c r="M8" s="14"/>
      <c r="N8" s="14"/>
      <c r="O8" s="14"/>
    </row>
    <row r="9" spans="1:15" ht="15" customHeight="1">
      <c r="A9" s="180"/>
      <c r="B9" s="177"/>
      <c r="C9" s="180"/>
      <c r="D9" s="180"/>
      <c r="E9" s="178"/>
      <c r="F9" s="179"/>
      <c r="G9" s="180"/>
      <c r="H9" s="212"/>
      <c r="I9" s="212"/>
      <c r="J9" s="212"/>
      <c r="K9" s="14"/>
      <c r="L9" s="14"/>
      <c r="M9" s="14"/>
      <c r="N9" s="14"/>
      <c r="O9" s="14"/>
    </row>
    <row r="10" spans="1:15">
      <c r="A10" s="180"/>
      <c r="B10" s="177"/>
      <c r="C10" s="213" t="s">
        <v>205</v>
      </c>
      <c r="D10" s="213"/>
      <c r="E10" s="182"/>
      <c r="F10" s="183"/>
      <c r="G10" s="183"/>
      <c r="H10" s="183"/>
      <c r="I10" s="183"/>
      <c r="J10" s="184"/>
      <c r="K10" s="14"/>
      <c r="L10" s="14"/>
      <c r="M10" s="14"/>
      <c r="N10" s="14"/>
      <c r="O10" s="14"/>
    </row>
    <row r="11" spans="1:15">
      <c r="A11" s="180"/>
      <c r="B11" s="179"/>
      <c r="C11" s="213"/>
      <c r="D11" s="213"/>
      <c r="E11" s="185"/>
      <c r="F11" s="186"/>
      <c r="G11" s="186"/>
      <c r="H11" s="186"/>
      <c r="I11" s="186"/>
      <c r="J11" s="187"/>
      <c r="K11" s="14"/>
      <c r="L11" s="14"/>
      <c r="M11" s="14"/>
      <c r="N11" s="14"/>
      <c r="O11" s="14"/>
    </row>
    <row r="12" spans="1:15">
      <c r="A12" s="14"/>
      <c r="B12" s="14"/>
      <c r="C12" s="14"/>
      <c r="D12" s="14"/>
      <c r="E12" s="14"/>
      <c r="F12" s="14"/>
      <c r="G12" s="14"/>
      <c r="H12" s="14"/>
      <c r="I12" s="35"/>
      <c r="J12" s="35"/>
      <c r="K12" s="14"/>
      <c r="L12" s="14"/>
      <c r="M12" s="14"/>
      <c r="N12" s="14"/>
      <c r="O12" s="14"/>
    </row>
    <row r="13" spans="1:15">
      <c r="A13" s="158" t="s">
        <v>206</v>
      </c>
      <c r="B13" s="127" t="s">
        <v>385</v>
      </c>
      <c r="C13" s="158" t="s">
        <v>208</v>
      </c>
      <c r="D13" s="158"/>
      <c r="E13" s="158"/>
      <c r="F13" s="158"/>
      <c r="G13" s="158" t="s">
        <v>328</v>
      </c>
      <c r="H13" s="123"/>
      <c r="I13" s="123"/>
      <c r="J13" s="35"/>
      <c r="K13" s="14"/>
      <c r="L13" s="14"/>
      <c r="M13" s="14"/>
      <c r="N13" s="14"/>
      <c r="O13" s="14"/>
    </row>
    <row r="14" spans="1:15">
      <c r="A14" s="158"/>
      <c r="B14" s="130"/>
      <c r="C14" s="158"/>
      <c r="D14" s="158"/>
      <c r="E14" s="158"/>
      <c r="F14" s="158"/>
      <c r="G14" s="158"/>
      <c r="H14" s="123"/>
      <c r="I14" s="123"/>
      <c r="J14" s="35"/>
      <c r="K14" s="14"/>
      <c r="L14" s="14"/>
      <c r="M14" s="14"/>
      <c r="N14" s="14"/>
      <c r="O14" s="14"/>
    </row>
    <row r="15" spans="1:15">
      <c r="A15" s="158" t="s">
        <v>210</v>
      </c>
      <c r="B15" s="127" t="s">
        <v>386</v>
      </c>
      <c r="C15" s="188" t="s">
        <v>211</v>
      </c>
      <c r="D15" s="189"/>
      <c r="E15" s="158"/>
      <c r="F15" s="158"/>
      <c r="G15" s="158" t="s">
        <v>292</v>
      </c>
      <c r="H15" s="123"/>
      <c r="I15" s="123"/>
      <c r="J15" s="35"/>
      <c r="K15" s="14"/>
      <c r="L15" s="14"/>
      <c r="M15" s="14"/>
      <c r="N15" s="14"/>
      <c r="O15" s="14"/>
    </row>
    <row r="16" spans="1:15">
      <c r="A16" s="158"/>
      <c r="B16" s="130"/>
      <c r="C16" s="191"/>
      <c r="D16" s="192"/>
      <c r="E16" s="158"/>
      <c r="F16" s="158"/>
      <c r="G16" s="158"/>
      <c r="H16" s="123"/>
      <c r="I16" s="123"/>
      <c r="J16" s="35"/>
      <c r="K16" s="14"/>
      <c r="L16" s="14"/>
      <c r="M16" s="14"/>
      <c r="N16" s="14"/>
      <c r="O16" s="14"/>
    </row>
    <row r="17" spans="1:15">
      <c r="A17" s="14"/>
      <c r="B17" s="14"/>
      <c r="C17" s="14"/>
      <c r="D17" s="14"/>
      <c r="E17" s="14"/>
      <c r="F17" s="14"/>
      <c r="G17" s="14"/>
      <c r="H17" s="14"/>
      <c r="I17" s="116"/>
      <c r="J17" s="116"/>
      <c r="K17" s="15"/>
      <c r="L17" s="15"/>
      <c r="M17" s="15"/>
      <c r="N17" s="15"/>
      <c r="O17" s="14"/>
    </row>
    <row r="18" spans="1:15" ht="60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30">
      <c r="A19" s="56">
        <v>0</v>
      </c>
      <c r="B19" s="51" t="s">
        <v>387</v>
      </c>
      <c r="C19" s="53" t="s">
        <v>11</v>
      </c>
      <c r="D19" s="53">
        <v>6</v>
      </c>
      <c r="E19" s="80"/>
      <c r="F19" s="80"/>
      <c r="G19" s="80"/>
      <c r="H19" s="81"/>
      <c r="I19" s="81"/>
      <c r="J19" s="81"/>
      <c r="K19" s="81"/>
      <c r="L19" s="81"/>
      <c r="M19" s="81"/>
      <c r="N19" s="80"/>
      <c r="O19" s="5"/>
    </row>
    <row r="20" spans="1:15" ht="18.75">
      <c r="A20" s="56" t="s">
        <v>222</v>
      </c>
      <c r="B20" s="51" t="s">
        <v>388</v>
      </c>
      <c r="C20" s="53" t="s">
        <v>19</v>
      </c>
      <c r="D20" s="81"/>
      <c r="E20" s="80"/>
      <c r="F20" s="80"/>
      <c r="G20" s="80"/>
      <c r="H20" s="81"/>
      <c r="I20" s="81"/>
      <c r="J20" s="81"/>
      <c r="K20" s="81"/>
      <c r="L20" s="81"/>
      <c r="M20" s="81"/>
      <c r="N20" s="80"/>
      <c r="O20" s="5"/>
    </row>
    <row r="21" spans="1:15" ht="30">
      <c r="A21" s="56" t="s">
        <v>224</v>
      </c>
      <c r="B21" s="51" t="s">
        <v>389</v>
      </c>
      <c r="C21" s="53" t="s">
        <v>19</v>
      </c>
      <c r="D21" s="81"/>
      <c r="E21" s="80"/>
      <c r="F21" s="80"/>
      <c r="G21" s="80"/>
      <c r="H21" s="81"/>
      <c r="I21" s="81"/>
      <c r="J21" s="81"/>
      <c r="K21" s="81"/>
      <c r="L21" s="81"/>
      <c r="M21" s="81"/>
      <c r="N21" s="80"/>
      <c r="O21" s="5"/>
    </row>
    <row r="22" spans="1:15" ht="18.75">
      <c r="A22" s="56" t="s">
        <v>226</v>
      </c>
      <c r="B22" s="52" t="s">
        <v>390</v>
      </c>
      <c r="C22" s="53" t="s">
        <v>19</v>
      </c>
      <c r="D22" s="81"/>
      <c r="E22" s="80"/>
      <c r="F22" s="80"/>
      <c r="G22" s="80"/>
      <c r="H22" s="81"/>
      <c r="I22" s="81"/>
      <c r="J22" s="81"/>
      <c r="K22" s="81"/>
      <c r="L22" s="81"/>
      <c r="M22" s="81"/>
      <c r="N22" s="80"/>
      <c r="O22" s="5"/>
    </row>
    <row r="23" spans="1:15" ht="18.75">
      <c r="A23" s="82">
        <v>1</v>
      </c>
      <c r="B23" s="83" t="s">
        <v>391</v>
      </c>
      <c r="C23" s="84" t="s">
        <v>11</v>
      </c>
      <c r="D23" s="84">
        <v>6</v>
      </c>
      <c r="E23" s="68"/>
      <c r="F23" s="68"/>
      <c r="G23" s="84"/>
      <c r="H23" s="84"/>
      <c r="I23" s="84"/>
      <c r="J23" s="84"/>
      <c r="K23" s="84"/>
      <c r="L23" s="84"/>
      <c r="M23" s="84"/>
      <c r="N23" s="68"/>
      <c r="O23" s="68"/>
    </row>
    <row r="24" spans="1:15" ht="60">
      <c r="A24" s="82" t="s">
        <v>237</v>
      </c>
      <c r="B24" s="85" t="s">
        <v>392</v>
      </c>
      <c r="C24" s="84" t="s">
        <v>19</v>
      </c>
      <c r="D24" s="84">
        <v>6</v>
      </c>
      <c r="E24" s="68"/>
      <c r="F24" s="68"/>
      <c r="G24" s="84"/>
      <c r="H24" s="84" t="s">
        <v>128</v>
      </c>
      <c r="I24" s="84">
        <v>8</v>
      </c>
      <c r="J24" s="84">
        <v>10</v>
      </c>
      <c r="K24" s="84"/>
      <c r="L24" s="84"/>
      <c r="M24" s="84" t="s">
        <v>20</v>
      </c>
      <c r="N24" s="68" t="s">
        <v>393</v>
      </c>
      <c r="O24" s="68"/>
    </row>
    <row r="25" spans="1:15" ht="18.75">
      <c r="A25" s="23">
        <v>2</v>
      </c>
      <c r="B25" s="86" t="s">
        <v>394</v>
      </c>
      <c r="C25" s="20" t="s">
        <v>11</v>
      </c>
      <c r="D25" s="20">
        <v>6</v>
      </c>
      <c r="E25" s="5"/>
      <c r="F25" s="5"/>
      <c r="G25" s="20"/>
      <c r="H25" s="20"/>
      <c r="I25" s="20"/>
      <c r="J25" s="20"/>
      <c r="K25" s="20"/>
      <c r="L25" s="20"/>
      <c r="M25" s="20"/>
      <c r="N25" s="5"/>
      <c r="O25" s="68"/>
    </row>
    <row r="26" spans="1:15" ht="60">
      <c r="A26" s="23" t="s">
        <v>244</v>
      </c>
      <c r="B26" s="92" t="s">
        <v>395</v>
      </c>
      <c r="C26" s="20" t="s">
        <v>19</v>
      </c>
      <c r="D26" s="20">
        <v>3</v>
      </c>
      <c r="E26" s="5"/>
      <c r="F26" s="5"/>
      <c r="G26" s="20"/>
      <c r="H26" s="84" t="s">
        <v>128</v>
      </c>
      <c r="I26" s="20">
        <v>8</v>
      </c>
      <c r="J26" s="20">
        <v>10</v>
      </c>
      <c r="K26" s="20"/>
      <c r="L26" s="20"/>
      <c r="M26" s="84" t="s">
        <v>20</v>
      </c>
      <c r="N26" s="68" t="s">
        <v>393</v>
      </c>
      <c r="O26" s="68"/>
    </row>
    <row r="27" spans="1:15" ht="45">
      <c r="A27" s="23" t="s">
        <v>247</v>
      </c>
      <c r="B27" s="99" t="s">
        <v>396</v>
      </c>
      <c r="C27" s="20" t="s">
        <v>19</v>
      </c>
      <c r="D27" s="20">
        <v>3</v>
      </c>
      <c r="E27" s="5"/>
      <c r="F27" s="5"/>
      <c r="G27" s="20"/>
      <c r="H27" s="84" t="s">
        <v>140</v>
      </c>
      <c r="I27" s="84">
        <v>32</v>
      </c>
      <c r="J27" s="84">
        <v>16</v>
      </c>
      <c r="K27" s="84">
        <v>22</v>
      </c>
      <c r="L27" s="20"/>
      <c r="M27" s="84" t="s">
        <v>20</v>
      </c>
      <c r="N27" s="68" t="s">
        <v>397</v>
      </c>
      <c r="O27" s="68"/>
    </row>
    <row r="28" spans="1:15" ht="18.75">
      <c r="A28" s="23">
        <v>3</v>
      </c>
      <c r="B28" s="86" t="s">
        <v>398</v>
      </c>
      <c r="C28" s="20" t="s">
        <v>11</v>
      </c>
      <c r="D28" s="20">
        <v>6</v>
      </c>
      <c r="E28" s="5"/>
      <c r="F28" s="5"/>
      <c r="G28" s="20"/>
      <c r="H28" s="20"/>
      <c r="I28" s="20"/>
      <c r="J28" s="20"/>
      <c r="K28" s="20"/>
      <c r="L28" s="20"/>
      <c r="M28" s="20"/>
      <c r="N28" s="5"/>
      <c r="O28" s="68"/>
    </row>
    <row r="29" spans="1:15" ht="45">
      <c r="A29" s="23" t="s">
        <v>250</v>
      </c>
      <c r="B29" s="99" t="s">
        <v>399</v>
      </c>
      <c r="C29" s="20" t="s">
        <v>19</v>
      </c>
      <c r="D29" s="20">
        <v>6</v>
      </c>
      <c r="E29" s="5"/>
      <c r="F29" s="5"/>
      <c r="G29" s="117" t="s">
        <v>400</v>
      </c>
      <c r="H29" s="20" t="s">
        <v>110</v>
      </c>
      <c r="I29" s="20"/>
      <c r="J29" s="20">
        <v>30</v>
      </c>
      <c r="K29" s="20"/>
      <c r="L29" s="20"/>
      <c r="M29" s="84" t="s">
        <v>20</v>
      </c>
      <c r="N29" s="5" t="s">
        <v>401</v>
      </c>
      <c r="O29" s="68"/>
    </row>
    <row r="30" spans="1:15" ht="18.75">
      <c r="A30" s="23">
        <v>4</v>
      </c>
      <c r="B30" s="86" t="s">
        <v>402</v>
      </c>
      <c r="C30" s="20" t="s">
        <v>11</v>
      </c>
      <c r="D30" s="20">
        <v>6</v>
      </c>
      <c r="E30" s="5"/>
      <c r="F30" s="5"/>
      <c r="G30" s="20"/>
      <c r="H30" s="20"/>
      <c r="I30" s="20"/>
      <c r="J30" s="20"/>
      <c r="K30" s="20"/>
      <c r="L30" s="20"/>
      <c r="M30" s="84"/>
      <c r="N30" s="5"/>
      <c r="O30" s="68"/>
    </row>
    <row r="31" spans="1:15" ht="30">
      <c r="A31" s="23" t="s">
        <v>255</v>
      </c>
      <c r="B31" s="26" t="s">
        <v>403</v>
      </c>
      <c r="C31" s="20" t="s">
        <v>19</v>
      </c>
      <c r="D31" s="20">
        <v>3</v>
      </c>
      <c r="E31" s="5"/>
      <c r="F31" s="5"/>
      <c r="G31" s="20"/>
      <c r="H31" s="84" t="s">
        <v>150</v>
      </c>
      <c r="I31" s="87">
        <v>20</v>
      </c>
      <c r="J31" s="20">
        <v>14</v>
      </c>
      <c r="K31" s="20"/>
      <c r="L31" s="20"/>
      <c r="M31" s="20" t="s">
        <v>20</v>
      </c>
      <c r="N31" s="68" t="s">
        <v>404</v>
      </c>
      <c r="O31" s="5"/>
    </row>
    <row r="32" spans="1:15" ht="60">
      <c r="A32" s="23" t="s">
        <v>319</v>
      </c>
      <c r="B32" s="1" t="s">
        <v>405</v>
      </c>
      <c r="C32" s="20" t="s">
        <v>19</v>
      </c>
      <c r="D32" s="20">
        <v>3</v>
      </c>
      <c r="E32" s="1"/>
      <c r="F32" s="1"/>
      <c r="G32" s="1"/>
      <c r="H32" s="84" t="s">
        <v>128</v>
      </c>
      <c r="I32" s="22">
        <v>8</v>
      </c>
      <c r="J32" s="22">
        <v>10</v>
      </c>
      <c r="K32" s="1"/>
      <c r="L32" s="1"/>
      <c r="M32" s="84" t="s">
        <v>20</v>
      </c>
      <c r="N32" s="68" t="s">
        <v>393</v>
      </c>
      <c r="O32" s="1"/>
    </row>
    <row r="33" spans="1:15">
      <c r="A33" s="22">
        <v>5</v>
      </c>
      <c r="B33" s="108" t="s">
        <v>406</v>
      </c>
      <c r="C33" s="22" t="s">
        <v>11</v>
      </c>
      <c r="D33" s="22">
        <v>0</v>
      </c>
      <c r="E33" s="1"/>
      <c r="F33" s="1"/>
      <c r="G33" s="1"/>
      <c r="H33" s="1"/>
      <c r="I33" s="22"/>
      <c r="J33" s="22"/>
      <c r="K33" s="1"/>
      <c r="L33" s="1"/>
      <c r="M33" s="22" t="s">
        <v>20</v>
      </c>
      <c r="N33" s="1" t="s">
        <v>407</v>
      </c>
      <c r="O33" s="1"/>
    </row>
    <row r="34" spans="1:15">
      <c r="D34" s="30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32 H29:N29 G30:N31 D32">
    <cfRule type="expression" dxfId="299" priority="26">
      <formula>$C1="Option"</formula>
    </cfRule>
  </conditionalFormatting>
  <conditionalFormatting sqref="A1:O6 A7:D9 K7:O11 A10:E10 A11:D11 A12:O12 A13:H13 J13:O16 A14:F14 A15:G15 A16:F16 A17:O28 A29:F29 H29:O29 A30:O31 A32 D32">
    <cfRule type="expression" dxfId="298" priority="33">
      <formula>$F1="Modification"</formula>
    </cfRule>
    <cfRule type="expression" dxfId="297" priority="34">
      <formula>$F1="Création"</formula>
    </cfRule>
  </conditionalFormatting>
  <conditionalFormatting sqref="A1:O6 K7:O11 A12:O12 J13:O16 A17:O28 H29:O29 A30:O31 A7:D9 A10:E10 A11:D11 A13:H13 A14:F14 A15:G15 A16:F16 A29:F29 A32 D32">
    <cfRule type="expression" dxfId="296" priority="32">
      <formula>$F1="Fermeture"</formula>
    </cfRule>
  </conditionalFormatting>
  <conditionalFormatting sqref="C32">
    <cfRule type="expression" dxfId="295" priority="15">
      <formula>$F32="Fermeture"</formula>
    </cfRule>
    <cfRule type="expression" dxfId="294" priority="16">
      <formula>$F32="Modification"</formula>
    </cfRule>
    <cfRule type="expression" dxfId="293" priority="17">
      <formula>$F32="Création"</formula>
    </cfRule>
  </conditionalFormatting>
  <conditionalFormatting sqref="D1:E31">
    <cfRule type="expression" dxfId="292" priority="22">
      <formula>$C1="Option"</formula>
    </cfRule>
  </conditionalFormatting>
  <conditionalFormatting sqref="E7:G9">
    <cfRule type="expression" dxfId="291" priority="23">
      <formula>$F7="Fermeture"</formula>
    </cfRule>
    <cfRule type="expression" dxfId="290" priority="24">
      <formula>$F7="Modification"</formula>
    </cfRule>
    <cfRule type="expression" dxfId="289" priority="25">
      <formula>$F7="Création"</formula>
    </cfRule>
  </conditionalFormatting>
  <conditionalFormatting sqref="G1:N28">
    <cfRule type="expression" dxfId="288" priority="18">
      <formula>$C1="Option"</formula>
    </cfRule>
  </conditionalFormatting>
  <conditionalFormatting sqref="H32">
    <cfRule type="expression" dxfId="287" priority="11">
      <formula>$C32="Option"</formula>
    </cfRule>
    <cfRule type="expression" dxfId="286" priority="12">
      <formula>$F32="Fermeture"</formula>
    </cfRule>
    <cfRule type="expression" dxfId="285" priority="13">
      <formula>$F32="Modification"</formula>
    </cfRule>
    <cfRule type="expression" dxfId="284" priority="14">
      <formula>$F32="Création"</formula>
    </cfRule>
  </conditionalFormatting>
  <conditionalFormatting sqref="H7:J9">
    <cfRule type="expression" dxfId="283" priority="19">
      <formula>$F7="Fermeture"</formula>
    </cfRule>
    <cfRule type="expression" dxfId="282" priority="20">
      <formula>$F7="Modification"</formula>
    </cfRule>
    <cfRule type="expression" dxfId="281" priority="21">
      <formula>$F7="Création"</formula>
    </cfRule>
  </conditionalFormatting>
  <conditionalFormatting sqref="M32:N32">
    <cfRule type="expression" dxfId="280" priority="1">
      <formula>$C32="Option"</formula>
    </cfRule>
    <cfRule type="expression" dxfId="279" priority="3">
      <formula>$F32="Fermeture"</formula>
    </cfRule>
    <cfRule type="expression" dxfId="278" priority="4">
      <formula>$F32="Modification"</formula>
    </cfRule>
    <cfRule type="expression" dxfId="277" priority="5">
      <formula>$F32="Création"</formula>
    </cfRule>
  </conditionalFormatting>
  <conditionalFormatting sqref="N1:N31">
    <cfRule type="expression" dxfId="276" priority="28">
      <formula>$M1="Porteuse"</formula>
    </cfRule>
  </conditionalFormatting>
  <conditionalFormatting sqref="N32">
    <cfRule type="expression" dxfId="275" priority="2">
      <formula>$M32="Porteuse"</formula>
    </cfRule>
  </conditionalFormatting>
  <dataValidations count="6">
    <dataValidation type="list" allowBlank="1" showInputMessage="1" showErrorMessage="1" sqref="L19:L31" xr:uid="{00000000-0002-0000-0B00-000000000000}">
      <formula1>"Anglais"</formula1>
    </dataValidation>
    <dataValidation type="list" allowBlank="1" showInputMessage="1" showErrorMessage="1" sqref="E19:E31" xr:uid="{00000000-0002-0000-0B00-000001000000}">
      <formula1>List_Type</formula1>
    </dataValidation>
    <dataValidation type="list" allowBlank="1" showInputMessage="1" showErrorMessage="1" sqref="M19:M32" xr:uid="{00000000-0002-0000-0B00-000002000000}">
      <formula1>List_Mutualisation</formula1>
    </dataValidation>
    <dataValidation type="list" allowBlank="1" showInputMessage="1" showErrorMessage="1" sqref="H19:H32" xr:uid="{00000000-0002-0000-0B00-000003000000}">
      <formula1>List_CNU</formula1>
    </dataValidation>
    <dataValidation type="list" allowBlank="1" showInputMessage="1" showErrorMessage="1" sqref="C19:C32" xr:uid="{00000000-0002-0000-0B00-000004000000}">
      <formula1>"UE, ECUE, BLOC, OPTION, Parcours Pédagogique"</formula1>
    </dataValidation>
    <dataValidation type="list" allowBlank="1" showInputMessage="1" showErrorMessage="1" sqref="F19:F31" xr:uid="{00000000-0002-0000-0B00-000005000000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3"/>
  <sheetViews>
    <sheetView topLeftCell="A17" zoomScaleNormal="100" workbookViewId="0">
      <selection activeCell="V37" sqref="V37"/>
    </sheetView>
  </sheetViews>
  <sheetFormatPr defaultColWidth="11.42578125" defaultRowHeight="15"/>
  <cols>
    <col min="1" max="1" width="34.140625" customWidth="1"/>
    <col min="4" max="4" width="15.28515625" customWidth="1"/>
    <col min="6" max="6" width="13.28515625" customWidth="1"/>
    <col min="7" max="7" width="18.42578125" customWidth="1"/>
    <col min="11" max="11" width="19.28515625" customWidth="1"/>
    <col min="22" max="22" width="89.28515625" customWidth="1"/>
  </cols>
  <sheetData>
    <row r="1" spans="1:22">
      <c r="A1" s="165"/>
      <c r="B1" s="165"/>
      <c r="C1" s="165"/>
      <c r="D1" s="165"/>
      <c r="E1" s="165"/>
      <c r="F1" s="165"/>
      <c r="G1" s="165"/>
      <c r="H1" s="165"/>
      <c r="I1" s="165"/>
      <c r="J1" s="3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>
      <c r="A2" s="165"/>
      <c r="B2" s="165"/>
      <c r="C2" s="165"/>
      <c r="D2" s="165"/>
      <c r="E2" s="165"/>
      <c r="F2" s="165"/>
      <c r="G2" s="165"/>
      <c r="H2" s="165"/>
      <c r="I2" s="165"/>
      <c r="J2" s="3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>
      <c r="A3" s="165"/>
      <c r="B3" s="165"/>
      <c r="C3" s="165"/>
      <c r="D3" s="165"/>
      <c r="E3" s="165"/>
      <c r="F3" s="165"/>
      <c r="G3" s="165"/>
      <c r="H3" s="165"/>
      <c r="I3" s="165"/>
      <c r="J3" s="3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>
      <c r="A4" s="165"/>
      <c r="B4" s="165"/>
      <c r="C4" s="165"/>
      <c r="D4" s="165"/>
      <c r="E4" s="165"/>
      <c r="F4" s="165"/>
      <c r="G4" s="165"/>
      <c r="H4" s="165"/>
      <c r="I4" s="165"/>
      <c r="J4" s="3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>
      <c r="A5" s="165"/>
      <c r="B5" s="165"/>
      <c r="C5" s="165"/>
      <c r="D5" s="165"/>
      <c r="E5" s="165"/>
      <c r="F5" s="165"/>
      <c r="G5" s="165"/>
      <c r="H5" s="165"/>
      <c r="I5" s="165"/>
      <c r="J5" s="3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>
      <c r="A6" s="165"/>
      <c r="B6" s="165"/>
      <c r="C6" s="165"/>
      <c r="D6" s="165"/>
      <c r="E6" s="165"/>
      <c r="F6" s="165"/>
      <c r="G6" s="165"/>
      <c r="H6" s="165"/>
      <c r="I6" s="165"/>
      <c r="J6" s="3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8.75">
      <c r="A7" s="226" t="s">
        <v>202</v>
      </c>
      <c r="B7" s="164" t="str">
        <f>'[2]Fiche Générale'!B3</f>
        <v>Portail_SV</v>
      </c>
      <c r="C7" s="180" t="s">
        <v>261</v>
      </c>
      <c r="D7" s="180"/>
      <c r="E7" s="229" t="s">
        <v>408</v>
      </c>
      <c r="F7" s="230"/>
      <c r="G7" s="180" t="s">
        <v>262</v>
      </c>
      <c r="H7" s="212" t="str">
        <f>'Fiche Générale'!B5</f>
        <v>HPSHS18</v>
      </c>
      <c r="I7" s="212"/>
      <c r="J7" s="100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18.75">
      <c r="A8" s="227"/>
      <c r="B8" s="164"/>
      <c r="C8" s="180"/>
      <c r="D8" s="180"/>
      <c r="E8" s="229"/>
      <c r="F8" s="230"/>
      <c r="G8" s="180"/>
      <c r="H8" s="212"/>
      <c r="I8" s="212"/>
      <c r="J8" s="100"/>
      <c r="K8" s="1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8.75">
      <c r="A9" s="227"/>
      <c r="B9" s="164"/>
      <c r="C9" s="180"/>
      <c r="D9" s="180"/>
      <c r="E9" s="229"/>
      <c r="F9" s="230"/>
      <c r="G9" s="180"/>
      <c r="H9" s="212"/>
      <c r="I9" s="212"/>
      <c r="J9" s="100"/>
      <c r="K9" s="1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8.75">
      <c r="A10" s="227"/>
      <c r="B10" s="164"/>
      <c r="C10" s="213" t="s">
        <v>205</v>
      </c>
      <c r="D10" s="213"/>
      <c r="E10" s="182"/>
      <c r="F10" s="183"/>
      <c r="G10" s="183"/>
      <c r="H10" s="183"/>
      <c r="I10" s="184"/>
      <c r="J10" s="36"/>
      <c r="K10" s="1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8.75">
      <c r="A11" s="228"/>
      <c r="B11" s="164"/>
      <c r="C11" s="213"/>
      <c r="D11" s="213"/>
      <c r="E11" s="185"/>
      <c r="F11" s="186"/>
      <c r="G11" s="186"/>
      <c r="H11" s="186"/>
      <c r="I11" s="187"/>
      <c r="J11" s="36"/>
      <c r="K11" s="1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>
      <c r="A12" s="14"/>
      <c r="B12" s="14"/>
      <c r="C12" s="14"/>
      <c r="D12" s="14"/>
      <c r="E12" s="14"/>
      <c r="F12" s="14"/>
      <c r="G12" s="14"/>
      <c r="H12" s="14"/>
      <c r="I12" s="38"/>
      <c r="J12" s="38"/>
      <c r="K12" s="14"/>
      <c r="L12" s="14"/>
      <c r="M12" s="188" t="s">
        <v>263</v>
      </c>
      <c r="N12" s="189"/>
      <c r="O12" s="189"/>
      <c r="P12" s="189"/>
      <c r="Q12" s="190"/>
      <c r="R12" s="188" t="s">
        <v>264</v>
      </c>
      <c r="S12" s="189"/>
      <c r="T12" s="189"/>
      <c r="U12" s="190"/>
      <c r="V12" s="14"/>
    </row>
    <row r="13" spans="1:22">
      <c r="A13" s="194" t="s">
        <v>206</v>
      </c>
      <c r="B13" s="216" t="s">
        <v>409</v>
      </c>
      <c r="C13" s="216"/>
      <c r="D13" s="194" t="s">
        <v>265</v>
      </c>
      <c r="E13" s="216">
        <f>'[2]S5 Maquette'!E13:F14</f>
        <v>0</v>
      </c>
      <c r="F13" s="216"/>
      <c r="G13" s="216"/>
      <c r="H13" s="14"/>
      <c r="I13" s="38"/>
      <c r="J13" s="38"/>
      <c r="K13" s="14"/>
      <c r="L13" s="14"/>
      <c r="M13" s="191"/>
      <c r="N13" s="192"/>
      <c r="O13" s="192"/>
      <c r="P13" s="192"/>
      <c r="Q13" s="193"/>
      <c r="R13" s="191"/>
      <c r="S13" s="192"/>
      <c r="T13" s="192"/>
      <c r="U13" s="193"/>
      <c r="V13" s="14"/>
    </row>
    <row r="14" spans="1:22">
      <c r="A14" s="195"/>
      <c r="B14" s="216"/>
      <c r="C14" s="216"/>
      <c r="D14" s="195"/>
      <c r="E14" s="216"/>
      <c r="F14" s="216"/>
      <c r="G14" s="216"/>
      <c r="H14" s="14"/>
      <c r="I14" s="38"/>
      <c r="J14" s="38"/>
      <c r="K14" s="14"/>
      <c r="L14" s="14"/>
      <c r="M14" s="158" t="s">
        <v>266</v>
      </c>
      <c r="N14" s="188" t="s">
        <v>267</v>
      </c>
      <c r="O14" s="190"/>
      <c r="P14" s="188" t="s">
        <v>410</v>
      </c>
      <c r="Q14" s="190"/>
      <c r="R14" s="165"/>
      <c r="S14" s="207"/>
      <c r="T14" s="217"/>
      <c r="U14" s="194"/>
      <c r="V14" s="14"/>
    </row>
    <row r="15" spans="1:22">
      <c r="A15" s="194" t="s">
        <v>268</v>
      </c>
      <c r="B15" s="197" t="str">
        <f>'[2]S5 Maquette'!B15:B16</f>
        <v>Semestre 5</v>
      </c>
      <c r="C15" s="198"/>
      <c r="D15" s="194" t="s">
        <v>411</v>
      </c>
      <c r="E15" s="216">
        <f>'[2]S5 Maquette'!E15:F16</f>
        <v>0</v>
      </c>
      <c r="F15" s="216"/>
      <c r="G15" s="216"/>
      <c r="H15" s="14"/>
      <c r="I15" s="38"/>
      <c r="J15" s="38"/>
      <c r="K15" s="14"/>
      <c r="L15" s="14"/>
      <c r="M15" s="158"/>
      <c r="N15" s="203"/>
      <c r="O15" s="204"/>
      <c r="P15" s="203"/>
      <c r="Q15" s="204"/>
      <c r="R15" s="165"/>
      <c r="S15" s="208"/>
      <c r="T15" s="217"/>
      <c r="U15" s="202"/>
      <c r="V15" s="14"/>
    </row>
    <row r="16" spans="1:22">
      <c r="A16" s="195"/>
      <c r="B16" s="200"/>
      <c r="C16" s="201"/>
      <c r="D16" s="195"/>
      <c r="E16" s="216"/>
      <c r="F16" s="216"/>
      <c r="G16" s="216"/>
      <c r="H16" s="14"/>
      <c r="I16" s="38"/>
      <c r="J16" s="38"/>
      <c r="K16" s="14"/>
      <c r="L16" s="14"/>
      <c r="M16" s="158"/>
      <c r="N16" s="203"/>
      <c r="O16" s="204"/>
      <c r="P16" s="203"/>
      <c r="Q16" s="204"/>
      <c r="R16" s="165"/>
      <c r="S16" s="208"/>
      <c r="T16" s="217"/>
      <c r="U16" s="202"/>
      <c r="V16" s="14"/>
    </row>
    <row r="17" spans="1:22">
      <c r="A17" s="14"/>
      <c r="B17" s="14"/>
      <c r="C17" s="18"/>
      <c r="D17" s="14"/>
      <c r="E17" s="14"/>
      <c r="F17" s="14"/>
      <c r="G17" s="14"/>
      <c r="H17" s="14"/>
      <c r="I17" s="14"/>
      <c r="J17" s="14"/>
      <c r="K17" s="14"/>
      <c r="L17" s="15"/>
      <c r="M17" s="158"/>
      <c r="N17" s="191"/>
      <c r="O17" s="193"/>
      <c r="P17" s="191"/>
      <c r="Q17" s="193"/>
      <c r="R17" s="165"/>
      <c r="S17" s="209"/>
      <c r="T17" s="217"/>
      <c r="U17" s="195"/>
      <c r="V17" s="14"/>
    </row>
    <row r="18" spans="1:22" ht="4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412</v>
      </c>
      <c r="Q18" s="3" t="s">
        <v>413</v>
      </c>
      <c r="R18" s="3" t="s">
        <v>283</v>
      </c>
      <c r="S18" s="3" t="s">
        <v>271</v>
      </c>
      <c r="T18" s="3" t="s">
        <v>282</v>
      </c>
      <c r="U18" s="4" t="s">
        <v>284</v>
      </c>
      <c r="V18" s="4" t="s">
        <v>285</v>
      </c>
    </row>
    <row r="19" spans="1:22">
      <c r="A19" s="8" t="str">
        <f>'[2]S5 Maquette'!B19</f>
        <v xml:space="preserve">UE Competences transversales 5 </v>
      </c>
      <c r="B19" s="41" t="str">
        <f>'[2]S5 Maquette'!C19</f>
        <v>UE</v>
      </c>
      <c r="C19" s="64">
        <f>'[2]S5 Maquette'!F19</f>
        <v>0</v>
      </c>
      <c r="D19" s="63"/>
      <c r="E19" s="63"/>
      <c r="F19" s="63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101"/>
    </row>
    <row r="20" spans="1:22">
      <c r="A20" s="8" t="str">
        <f>'[2]S5 Maquette'!B20</f>
        <v>Competences numeriques 3</v>
      </c>
      <c r="B20" s="41" t="str">
        <f>'[2]S5 Maquette'!C20</f>
        <v>ECUE</v>
      </c>
      <c r="C20" s="64">
        <f>'[2]S5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101"/>
    </row>
    <row r="21" spans="1:22">
      <c r="A21" s="8" t="str">
        <f>'[2]S5 Maquette'!B21</f>
        <v xml:space="preserve">Competences informationnelles 3 </v>
      </c>
      <c r="B21" s="41" t="str">
        <f>'[2]S5 Maquette'!C21</f>
        <v>ECUE</v>
      </c>
      <c r="C21" s="64">
        <f>'[2]S5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101"/>
    </row>
    <row r="22" spans="1:22">
      <c r="A22" s="8" t="str">
        <f>'[2]S5 Maquette'!B22</f>
        <v xml:space="preserve">Anglais 5 </v>
      </c>
      <c r="B22" s="41" t="str">
        <f>'[2]S5 Maquette'!C22</f>
        <v>ECUE</v>
      </c>
      <c r="C22" s="64">
        <f>'[2]S5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101"/>
    </row>
    <row r="23" spans="1:22">
      <c r="A23" s="83" t="s">
        <v>391</v>
      </c>
      <c r="B23" s="102" t="str">
        <f>'[2]S5 Maquette'!C23</f>
        <v>UE</v>
      </c>
      <c r="C23" s="103"/>
      <c r="D23" s="84">
        <v>6</v>
      </c>
      <c r="E23" s="84" t="s">
        <v>286</v>
      </c>
      <c r="F23" s="84" t="s">
        <v>286</v>
      </c>
      <c r="G23" s="104" t="s">
        <v>286</v>
      </c>
      <c r="H23" s="104" t="s">
        <v>286</v>
      </c>
      <c r="I23" s="104" t="s">
        <v>286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76"/>
    </row>
    <row r="24" spans="1:22">
      <c r="A24" s="85" t="s">
        <v>392</v>
      </c>
      <c r="B24" s="102" t="str">
        <f>'[2]S5 Maquette'!C24</f>
        <v>ECUE</v>
      </c>
      <c r="C24" s="103"/>
      <c r="D24" s="84">
        <v>6</v>
      </c>
      <c r="E24" s="84" t="s">
        <v>286</v>
      </c>
      <c r="F24" s="84" t="s">
        <v>286</v>
      </c>
      <c r="G24" s="104" t="s">
        <v>286</v>
      </c>
      <c r="H24" s="104" t="s">
        <v>286</v>
      </c>
      <c r="I24" s="104" t="s">
        <v>286</v>
      </c>
      <c r="J24" s="104"/>
      <c r="K24" s="104" t="s">
        <v>8</v>
      </c>
      <c r="L24" s="105"/>
      <c r="M24" s="104">
        <v>2</v>
      </c>
      <c r="N24" s="104"/>
      <c r="O24" s="104"/>
      <c r="P24" s="104"/>
      <c r="Q24" s="104"/>
      <c r="R24" s="104"/>
      <c r="S24" s="104"/>
      <c r="T24" s="104"/>
      <c r="U24" s="104"/>
      <c r="V24" s="76"/>
    </row>
    <row r="25" spans="1:22">
      <c r="A25" s="86" t="s">
        <v>394</v>
      </c>
      <c r="B25" s="102" t="s">
        <v>11</v>
      </c>
      <c r="C25" s="103">
        <f>'[2]S5 Maquette'!F25</f>
        <v>0</v>
      </c>
      <c r="D25" s="84">
        <v>6</v>
      </c>
      <c r="E25" s="84" t="s">
        <v>286</v>
      </c>
      <c r="F25" s="84" t="s">
        <v>286</v>
      </c>
      <c r="G25" s="104" t="s">
        <v>286</v>
      </c>
      <c r="H25" s="104" t="s">
        <v>286</v>
      </c>
      <c r="I25" s="104" t="s">
        <v>286</v>
      </c>
      <c r="J25" s="104"/>
      <c r="K25" s="104"/>
      <c r="L25" s="105"/>
      <c r="M25" s="104"/>
      <c r="N25" s="104"/>
      <c r="O25" s="104"/>
      <c r="P25" s="104"/>
      <c r="Q25" s="104"/>
      <c r="R25" s="104"/>
      <c r="S25" s="104"/>
      <c r="T25" s="104"/>
      <c r="U25" s="104"/>
      <c r="V25" s="76"/>
    </row>
    <row r="26" spans="1:22">
      <c r="A26" s="92" t="s">
        <v>395</v>
      </c>
      <c r="B26" s="102" t="str">
        <f>'[2]S5 Maquette'!C26</f>
        <v>ECUE</v>
      </c>
      <c r="C26" s="103">
        <f>'[2]S5 Maquette'!F26</f>
        <v>0</v>
      </c>
      <c r="D26" s="84">
        <v>3</v>
      </c>
      <c r="E26" s="84" t="s">
        <v>286</v>
      </c>
      <c r="F26" s="84" t="s">
        <v>286</v>
      </c>
      <c r="G26" s="104" t="s">
        <v>286</v>
      </c>
      <c r="H26" s="104" t="s">
        <v>286</v>
      </c>
      <c r="I26" s="104" t="s">
        <v>286</v>
      </c>
      <c r="J26" s="104"/>
      <c r="K26" s="40" t="s">
        <v>8</v>
      </c>
      <c r="L26" s="104"/>
      <c r="M26" s="104">
        <v>2</v>
      </c>
      <c r="N26" s="104"/>
      <c r="O26" s="104"/>
      <c r="P26" s="104"/>
      <c r="Q26" s="104"/>
      <c r="R26" s="104"/>
      <c r="S26" s="104"/>
      <c r="T26" s="40"/>
      <c r="U26" s="104"/>
      <c r="V26" s="104"/>
    </row>
    <row r="27" spans="1:22" ht="30">
      <c r="A27" s="99" t="s">
        <v>396</v>
      </c>
      <c r="B27" s="44" t="s">
        <v>19</v>
      </c>
      <c r="C27" s="42">
        <f>'[2]S5 Maquette'!F27</f>
        <v>0</v>
      </c>
      <c r="D27" s="20">
        <v>3</v>
      </c>
      <c r="E27" s="84" t="s">
        <v>286</v>
      </c>
      <c r="F27" s="84" t="s">
        <v>286</v>
      </c>
      <c r="G27" s="104" t="s">
        <v>286</v>
      </c>
      <c r="H27" s="104" t="s">
        <v>286</v>
      </c>
      <c r="I27" s="104" t="s">
        <v>286</v>
      </c>
      <c r="J27" s="104"/>
      <c r="K27" s="104" t="s">
        <v>24</v>
      </c>
      <c r="L27" s="105">
        <v>0.5</v>
      </c>
      <c r="M27" s="104">
        <v>3</v>
      </c>
      <c r="N27" s="104" t="s">
        <v>9</v>
      </c>
      <c r="O27" s="104" t="s">
        <v>325</v>
      </c>
      <c r="P27" s="104" t="s">
        <v>16</v>
      </c>
      <c r="Q27" s="104" t="s">
        <v>9</v>
      </c>
      <c r="R27" s="104" t="s">
        <v>290</v>
      </c>
      <c r="S27" s="40"/>
      <c r="T27" s="40"/>
      <c r="U27" s="40"/>
      <c r="V27" s="118" t="s">
        <v>414</v>
      </c>
    </row>
    <row r="28" spans="1:22">
      <c r="A28" s="86" t="s">
        <v>398</v>
      </c>
      <c r="B28" s="44" t="s">
        <v>11</v>
      </c>
      <c r="C28" s="42">
        <f>'[2]S5 Maquette'!F28</f>
        <v>0</v>
      </c>
      <c r="D28" s="20">
        <v>6</v>
      </c>
      <c r="E28" s="84" t="s">
        <v>286</v>
      </c>
      <c r="F28" s="84" t="s">
        <v>286</v>
      </c>
      <c r="G28" s="104" t="s">
        <v>286</v>
      </c>
      <c r="H28" s="104" t="s">
        <v>286</v>
      </c>
      <c r="I28" s="104" t="s">
        <v>286</v>
      </c>
      <c r="J28" s="104"/>
      <c r="K28" s="40"/>
      <c r="L28" s="73"/>
      <c r="M28" s="40"/>
      <c r="N28" s="40"/>
      <c r="O28" s="40"/>
      <c r="P28" s="40"/>
      <c r="Q28" s="40"/>
      <c r="R28" s="40"/>
      <c r="S28" s="104"/>
      <c r="T28" s="104"/>
      <c r="U28" s="104"/>
      <c r="V28" s="107"/>
    </row>
    <row r="29" spans="1:22">
      <c r="A29" s="99" t="s">
        <v>399</v>
      </c>
      <c r="B29" s="44" t="str">
        <f>'[2]S5 Maquette'!C29</f>
        <v>ECUE</v>
      </c>
      <c r="C29" s="42">
        <f>'[2]S5 Maquette'!F29</f>
        <v>0</v>
      </c>
      <c r="D29" s="20">
        <v>6</v>
      </c>
      <c r="E29" s="84" t="s">
        <v>286</v>
      </c>
      <c r="F29" s="84" t="s">
        <v>286</v>
      </c>
      <c r="G29" s="104" t="s">
        <v>286</v>
      </c>
      <c r="H29" s="104" t="s">
        <v>286</v>
      </c>
      <c r="I29" s="104" t="s">
        <v>286</v>
      </c>
      <c r="J29" s="104"/>
      <c r="K29" s="104" t="s">
        <v>8</v>
      </c>
      <c r="L29" s="73"/>
      <c r="M29" s="40">
        <v>2</v>
      </c>
      <c r="N29" s="40"/>
      <c r="O29" s="40"/>
      <c r="P29" s="40"/>
      <c r="Q29" s="40"/>
      <c r="R29" s="40"/>
      <c r="S29" s="104"/>
      <c r="T29" s="40"/>
      <c r="U29" s="40"/>
      <c r="V29" s="106"/>
    </row>
    <row r="30" spans="1:22">
      <c r="A30" s="86" t="s">
        <v>402</v>
      </c>
      <c r="B30" s="44" t="str">
        <f>'[2]S5 Maquette'!C30</f>
        <v>UE</v>
      </c>
      <c r="C30" s="42">
        <f>'[2]S5 Maquette'!F30</f>
        <v>0</v>
      </c>
      <c r="D30" s="20">
        <v>6</v>
      </c>
      <c r="E30" s="84" t="s">
        <v>286</v>
      </c>
      <c r="F30" s="84" t="s">
        <v>286</v>
      </c>
      <c r="G30" s="104" t="s">
        <v>286</v>
      </c>
      <c r="H30" s="104" t="s">
        <v>286</v>
      </c>
      <c r="I30" s="104" t="s">
        <v>286</v>
      </c>
      <c r="J30" s="104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106"/>
    </row>
    <row r="31" spans="1:22">
      <c r="A31" s="26" t="s">
        <v>403</v>
      </c>
      <c r="B31" s="44" t="str">
        <f>'[2]S5 Maquette'!C31</f>
        <v>ECUE</v>
      </c>
      <c r="C31" s="42">
        <f>'[2]S5 Maquette'!F31</f>
        <v>0</v>
      </c>
      <c r="D31" s="20">
        <v>3</v>
      </c>
      <c r="E31" s="84" t="s">
        <v>286</v>
      </c>
      <c r="F31" s="84" t="s">
        <v>286</v>
      </c>
      <c r="G31" s="104" t="s">
        <v>286</v>
      </c>
      <c r="H31" s="104" t="s">
        <v>286</v>
      </c>
      <c r="I31" s="104" t="s">
        <v>286</v>
      </c>
      <c r="J31" s="104"/>
      <c r="K31" s="104" t="s">
        <v>24</v>
      </c>
      <c r="L31" s="73"/>
      <c r="M31" s="40">
        <v>2</v>
      </c>
      <c r="N31" s="104" t="s">
        <v>9</v>
      </c>
      <c r="O31" s="104" t="s">
        <v>415</v>
      </c>
      <c r="P31" s="104" t="s">
        <v>16</v>
      </c>
      <c r="Q31" s="104" t="s">
        <v>9</v>
      </c>
      <c r="R31" s="104" t="s">
        <v>415</v>
      </c>
      <c r="S31" s="104"/>
      <c r="T31" s="104"/>
      <c r="U31" s="40"/>
      <c r="V31" s="106"/>
    </row>
    <row r="32" spans="1:22">
      <c r="A32" s="1" t="s">
        <v>405</v>
      </c>
      <c r="B32" s="44" t="str">
        <f>'[2]S5 Maquette'!C32</f>
        <v>ECUE</v>
      </c>
      <c r="C32" s="42">
        <f>'[2]S5 Maquette'!F32</f>
        <v>0</v>
      </c>
      <c r="D32" s="20">
        <v>3</v>
      </c>
      <c r="E32" s="84" t="s">
        <v>286</v>
      </c>
      <c r="F32" s="84" t="s">
        <v>286</v>
      </c>
      <c r="G32" s="104" t="s">
        <v>286</v>
      </c>
      <c r="H32" s="104" t="s">
        <v>286</v>
      </c>
      <c r="I32" s="104" t="s">
        <v>286</v>
      </c>
      <c r="J32" s="104"/>
      <c r="K32" s="40" t="s">
        <v>8</v>
      </c>
      <c r="L32" s="73"/>
      <c r="M32" s="40">
        <v>2</v>
      </c>
      <c r="N32" s="40"/>
      <c r="O32" s="40"/>
      <c r="P32" s="40"/>
      <c r="Q32" s="40"/>
      <c r="R32" s="104"/>
      <c r="S32" s="104"/>
      <c r="T32" s="104"/>
      <c r="U32" s="20"/>
      <c r="V32" s="40"/>
    </row>
    <row r="33" spans="1:22">
      <c r="A33" s="108" t="s">
        <v>406</v>
      </c>
      <c r="B33" s="22" t="s">
        <v>11</v>
      </c>
      <c r="C33" s="1"/>
      <c r="D33" s="1"/>
      <c r="E33" s="84"/>
      <c r="F33" s="84"/>
      <c r="G33" s="104"/>
      <c r="H33" s="104"/>
      <c r="I33" s="104"/>
      <c r="J33" s="1"/>
      <c r="K33" s="40"/>
      <c r="L33" s="1"/>
      <c r="M33" s="1"/>
      <c r="N33" s="1"/>
      <c r="O33" s="1"/>
      <c r="P33" s="1"/>
      <c r="Q33" s="1"/>
      <c r="R33" s="1"/>
      <c r="S33" s="1"/>
      <c r="T33" s="1"/>
      <c r="U33" s="1"/>
      <c r="V33" s="1" t="s">
        <v>416</v>
      </c>
    </row>
  </sheetData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</mergeCells>
  <conditionalFormatting sqref="A1:A17">
    <cfRule type="expression" dxfId="274" priority="207">
      <formula>$C1="OPTION"</formula>
    </cfRule>
    <cfRule type="expression" dxfId="273" priority="206">
      <formula>$C1="BLOC"</formula>
    </cfRule>
    <cfRule type="expression" dxfId="272" priority="205">
      <formula>$C1="Parcours Pédagogique"</formula>
    </cfRule>
  </conditionalFormatting>
  <conditionalFormatting sqref="A23:A31">
    <cfRule type="expression" dxfId="271" priority="54">
      <formula>$F23="Création"</formula>
    </cfRule>
    <cfRule type="expression" dxfId="270" priority="53">
      <formula>$F23="Modification"</formula>
    </cfRule>
    <cfRule type="expression" dxfId="269" priority="52">
      <formula>$F23="Fermeture"</formula>
    </cfRule>
  </conditionalFormatting>
  <conditionalFormatting sqref="A16:U22 P23:U23 V16">
    <cfRule type="expression" dxfId="268" priority="208">
      <formula>$C16="Modification MCC"</formula>
    </cfRule>
  </conditionalFormatting>
  <conditionalFormatting sqref="A18:U22 P23:U23 V18">
    <cfRule type="expression" dxfId="267" priority="212">
      <formula>$C18="Modification"</formula>
    </cfRule>
  </conditionalFormatting>
  <conditionalFormatting sqref="B7:I9">
    <cfRule type="expression" dxfId="266" priority="44">
      <formula>$D7="Modification"</formula>
    </cfRule>
    <cfRule type="expression" dxfId="265" priority="45">
      <formula>$D7="Création"</formula>
    </cfRule>
    <cfRule type="expression" dxfId="264" priority="46">
      <formula>$D7="Fermeture"</formula>
    </cfRule>
  </conditionalFormatting>
  <conditionalFormatting sqref="B23:O26 B27:J27 B28:O29">
    <cfRule type="expression" dxfId="263" priority="199">
      <formula>$C23="Fermeture"</formula>
    </cfRule>
    <cfRule type="expression" dxfId="262" priority="198">
      <formula>$C23="Création"</formula>
    </cfRule>
    <cfRule type="expression" dxfId="261" priority="197">
      <formula>$C23="Modification"</formula>
    </cfRule>
  </conditionalFormatting>
  <conditionalFormatting sqref="B23:O26 B28:O29 B27:J27">
    <cfRule type="expression" dxfId="260" priority="196">
      <formula>$C23="Modification MCC"</formula>
    </cfRule>
  </conditionalFormatting>
  <conditionalFormatting sqref="B1:U6 J7:U11 B10:E10 B11:D11 B12:M12 R12 B13:L13 B14:N14 P14 R14:U17 B15:M17">
    <cfRule type="expression" dxfId="259" priority="211">
      <formula>$D1="Fermeture"</formula>
    </cfRule>
    <cfRule type="expression" dxfId="258" priority="210">
      <formula>$D1="Création"</formula>
    </cfRule>
  </conditionalFormatting>
  <conditionalFormatting sqref="C30:C32 C12:M12 R12:U13 C13:L13">
    <cfRule type="expression" dxfId="257" priority="200">
      <formula>$B12="Option"</formula>
    </cfRule>
  </conditionalFormatting>
  <conditionalFormatting sqref="C1:U11">
    <cfRule type="expression" dxfId="256" priority="42">
      <formula>$B1="Option"</formula>
    </cfRule>
  </conditionalFormatting>
  <conditionalFormatting sqref="C27:U27">
    <cfRule type="expression" dxfId="255" priority="25">
      <formula>$B27="Option"</formula>
    </cfRule>
  </conditionalFormatting>
  <conditionalFormatting sqref="C28:U29 C14:U26">
    <cfRule type="expression" dxfId="254" priority="187">
      <formula>$B14="Option"</formula>
    </cfRule>
  </conditionalFormatting>
  <conditionalFormatting sqref="E32:I33">
    <cfRule type="expression" dxfId="253" priority="47">
      <formula>$B32="Option"</formula>
    </cfRule>
    <cfRule type="expression" dxfId="252" priority="48">
      <formula>$C32="Modification MCC"</formula>
    </cfRule>
    <cfRule type="expression" dxfId="251" priority="49">
      <formula>$C32="Modification"</formula>
    </cfRule>
    <cfRule type="expression" dxfId="250" priority="50">
      <formula>$C32="Création"</formula>
    </cfRule>
    <cfRule type="expression" dxfId="249" priority="51">
      <formula>$C32="Fermeture"</formula>
    </cfRule>
  </conditionalFormatting>
  <conditionalFormatting sqref="E30:J31">
    <cfRule type="expression" dxfId="248" priority="140">
      <formula>$C30="Modification"</formula>
    </cfRule>
    <cfRule type="expression" dxfId="247" priority="141">
      <formula>$C30="Création"</formula>
    </cfRule>
    <cfRule type="expression" dxfId="246" priority="142">
      <formula>$C30="Fermeture"</formula>
    </cfRule>
    <cfRule type="expression" dxfId="245" priority="139">
      <formula>$C30="Modification MCC"</formula>
    </cfRule>
    <cfRule type="expression" dxfId="244" priority="138">
      <formula>$B30="Option"</formula>
    </cfRule>
  </conditionalFormatting>
  <conditionalFormatting sqref="H7:I9">
    <cfRule type="expression" dxfId="243" priority="43">
      <formula>$D7="Modification MCC"</formula>
    </cfRule>
  </conditionalFormatting>
  <conditionalFormatting sqref="J1:J22">
    <cfRule type="expression" dxfId="242" priority="204">
      <formula>$I1="NON"</formula>
    </cfRule>
  </conditionalFormatting>
  <conditionalFormatting sqref="J23:J32">
    <cfRule type="expression" dxfId="241" priority="192">
      <formula>$I23="NON"</formula>
    </cfRule>
  </conditionalFormatting>
  <conditionalFormatting sqref="K33">
    <cfRule type="expression" dxfId="240" priority="38">
      <formula>$C33="Modification MCC"</formula>
    </cfRule>
    <cfRule type="expression" dxfId="239" priority="39">
      <formula>$C33="Modification"</formula>
    </cfRule>
    <cfRule type="expression" dxfId="238" priority="40">
      <formula>$C33="Création"</formula>
    </cfRule>
    <cfRule type="expression" dxfId="237" priority="41">
      <formula>$C33="Fermeture"</formula>
    </cfRule>
    <cfRule type="expression" dxfId="236" priority="37">
      <formula>$B33="Option"</formula>
    </cfRule>
  </conditionalFormatting>
  <conditionalFormatting sqref="K31:M31">
    <cfRule type="expression" dxfId="235" priority="117">
      <formula>$C31="Création"</formula>
    </cfRule>
    <cfRule type="expression" dxfId="234" priority="115">
      <formula>$C31="Modification MCC"</formula>
    </cfRule>
    <cfRule type="expression" dxfId="233" priority="116">
      <formula>$C31="Modification"</formula>
    </cfRule>
    <cfRule type="expression" dxfId="232" priority="118">
      <formula>$C31="Fermeture"</formula>
    </cfRule>
  </conditionalFormatting>
  <conditionalFormatting sqref="K31:O31">
    <cfRule type="expression" dxfId="231" priority="1">
      <formula>$B31="Option"</formula>
    </cfRule>
  </conditionalFormatting>
  <conditionalFormatting sqref="K27:R27">
    <cfRule type="expression" dxfId="230" priority="36">
      <formula>$C27="Fermeture"</formula>
    </cfRule>
    <cfRule type="expression" dxfId="229" priority="35">
      <formula>$C27="Création"</formula>
    </cfRule>
    <cfRule type="expression" dxfId="228" priority="34">
      <formula>$C27="Modification"</formula>
    </cfRule>
    <cfRule type="expression" dxfId="227" priority="33">
      <formula>$C27="Modification MCC"</formula>
    </cfRule>
  </conditionalFormatting>
  <conditionalFormatting sqref="K30:U30 B30:D32 U31:U32 J32:Q32">
    <cfRule type="expression" dxfId="226" priority="170">
      <formula>$C30="Modification MCC"</formula>
    </cfRule>
    <cfRule type="expression" dxfId="225" priority="173">
      <formula>$C30="Fermeture"</formula>
    </cfRule>
    <cfRule type="expression" dxfId="224" priority="172">
      <formula>$C30="Création"</formula>
    </cfRule>
    <cfRule type="expression" dxfId="223" priority="171">
      <formula>$C30="Modification"</formula>
    </cfRule>
  </conditionalFormatting>
  <conditionalFormatting sqref="K30:U30 J32:Q32 D30:D32 U31:U32">
    <cfRule type="expression" dxfId="222" priority="166">
      <formula>$B30="Option"</formula>
    </cfRule>
  </conditionalFormatting>
  <conditionalFormatting sqref="L18:L27">
    <cfRule type="expression" dxfId="221" priority="26">
      <formula>$K18="CCI (CC Intégral)"</formula>
    </cfRule>
  </conditionalFormatting>
  <conditionalFormatting sqref="L23:L26 L28:L29">
    <cfRule type="expression" dxfId="220" priority="195">
      <formula>$K6="CCI (CC Intégral)"</formula>
    </cfRule>
    <cfRule type="expression" dxfId="219" priority="194">
      <formula>$K6="CT (Contrôle terminal)"</formula>
    </cfRule>
  </conditionalFormatting>
  <conditionalFormatting sqref="L23:L27">
    <cfRule type="expression" dxfId="218" priority="27">
      <formula>$K23="CT (Contrôle terminal)"</formula>
    </cfRule>
  </conditionalFormatting>
  <conditionalFormatting sqref="L27">
    <cfRule type="expression" dxfId="217" priority="31">
      <formula>$K10="CT (Contrôle terminal)"</formula>
    </cfRule>
    <cfRule type="expression" dxfId="216" priority="32">
      <formula>$K10="CCI (CC Intégral)"</formula>
    </cfRule>
  </conditionalFormatting>
  <conditionalFormatting sqref="L28:L32 N32:Q32">
    <cfRule type="expression" dxfId="215" priority="161">
      <formula>$K28="CCI (CC Intégral)"</formula>
    </cfRule>
  </conditionalFormatting>
  <conditionalFormatting sqref="L28:L32">
    <cfRule type="expression" dxfId="214" priority="162">
      <formula>$K28="CT (Contrôle terminal)"</formula>
    </cfRule>
  </conditionalFormatting>
  <conditionalFormatting sqref="L30 L32">
    <cfRule type="expression" dxfId="213" priority="163">
      <formula>$K13="CT (Contrôle terminal)"</formula>
    </cfRule>
    <cfRule type="expression" dxfId="212" priority="164">
      <formula>$K13="CCI (CC Intégral)"</formula>
    </cfRule>
  </conditionalFormatting>
  <conditionalFormatting sqref="L31">
    <cfRule type="expression" dxfId="211" priority="113">
      <formula>$K14="CT (Contrôle terminal)"</formula>
    </cfRule>
    <cfRule type="expression" dxfId="210" priority="114">
      <formula>$K14="CCI (CC Intégral)"</formula>
    </cfRule>
  </conditionalFormatting>
  <conditionalFormatting sqref="L18:M22">
    <cfRule type="expression" dxfId="209" priority="201">
      <formula>$K18="CT (Contrôle terminal)"</formula>
    </cfRule>
  </conditionalFormatting>
  <conditionalFormatting sqref="M23:M26 M28:M32">
    <cfRule type="expression" dxfId="208" priority="193">
      <formula>$K23="CT (Contrôle terminal)"</formula>
    </cfRule>
  </conditionalFormatting>
  <conditionalFormatting sqref="M27">
    <cfRule type="expression" dxfId="207" priority="30">
      <formula>$K27="CT (Contrôle terminal)"</formula>
    </cfRule>
  </conditionalFormatting>
  <conditionalFormatting sqref="N18:O31">
    <cfRule type="expression" dxfId="206" priority="2">
      <formula>$K18="CCI (CC Intégral)"</formula>
    </cfRule>
  </conditionalFormatting>
  <conditionalFormatting sqref="N31:O31">
    <cfRule type="expression" dxfId="205" priority="4">
      <formula>$C31="Modification"</formula>
    </cfRule>
    <cfRule type="expression" dxfId="204" priority="5">
      <formula>$C31="Création"</formula>
    </cfRule>
    <cfRule type="expression" dxfId="203" priority="6">
      <formula>$C31="Fermeture"</formula>
    </cfRule>
    <cfRule type="expression" dxfId="202" priority="3">
      <formula>$C31="Modification MCC"</formula>
    </cfRule>
  </conditionalFormatting>
  <conditionalFormatting sqref="N32:T32">
    <cfRule type="expression" dxfId="201" priority="82">
      <formula>$C32="Modification MCC"</formula>
    </cfRule>
    <cfRule type="expression" dxfId="200" priority="83">
      <formula>$C32="Modification"</formula>
    </cfRule>
    <cfRule type="expression" dxfId="199" priority="81">
      <formula>$B32="Option"</formula>
    </cfRule>
    <cfRule type="expression" dxfId="198" priority="85">
      <formula>$C32="Fermeture"</formula>
    </cfRule>
    <cfRule type="expression" dxfId="197" priority="84">
      <formula>$C32="Création"</formula>
    </cfRule>
  </conditionalFormatting>
  <conditionalFormatting sqref="P18:Q26 P28:Q30">
    <cfRule type="expression" dxfId="196" priority="168">
      <formula>$K18="CT (Contrôle terminal)"</formula>
    </cfRule>
    <cfRule type="expression" dxfId="195" priority="165">
      <formula>$K18="CC&amp;CT"</formula>
    </cfRule>
  </conditionalFormatting>
  <conditionalFormatting sqref="P24:Q26">
    <cfRule type="expression" dxfId="194" priority="71">
      <formula>$C24="Fermeture"</formula>
    </cfRule>
    <cfRule type="expression" dxfId="193" priority="70">
      <formula>$C24="Création"</formula>
    </cfRule>
    <cfRule type="expression" dxfId="192" priority="69">
      <formula>$C24="Modification"</formula>
    </cfRule>
    <cfRule type="expression" dxfId="191" priority="68">
      <formula>$C24="Modification MCC"</formula>
    </cfRule>
    <cfRule type="expression" dxfId="190" priority="67">
      <formula>$K24="CCI (CC Intégral)"</formula>
    </cfRule>
  </conditionalFormatting>
  <conditionalFormatting sqref="P28:Q29">
    <cfRule type="expression" dxfId="189" priority="65">
      <formula>$C28="Création"</formula>
    </cfRule>
    <cfRule type="expression" dxfId="188" priority="62">
      <formula>$K28="CCI (CC Intégral)"</formula>
    </cfRule>
    <cfRule type="expression" dxfId="187" priority="63">
      <formula>$C28="Modification MCC"</formula>
    </cfRule>
    <cfRule type="expression" dxfId="186" priority="64">
      <formula>$C28="Modification"</formula>
    </cfRule>
    <cfRule type="expression" dxfId="185" priority="66">
      <formula>$C28="Fermeture"</formula>
    </cfRule>
  </conditionalFormatting>
  <conditionalFormatting sqref="P31:T31">
    <cfRule type="expression" dxfId="184" priority="20">
      <formula>$B31="Option"</formula>
    </cfRule>
    <cfRule type="expression" dxfId="183" priority="24">
      <formula>$C31="Fermeture"</formula>
    </cfRule>
    <cfRule type="expression" dxfId="182" priority="23">
      <formula>$C31="Création"</formula>
    </cfRule>
    <cfRule type="expression" dxfId="181" priority="22">
      <formula>$C31="Modification"</formula>
    </cfRule>
    <cfRule type="expression" dxfId="180" priority="21">
      <formula>$C31="Modification MCC"</formula>
    </cfRule>
  </conditionalFormatting>
  <conditionalFormatting sqref="P24:U26 P28:U29 S27:U27">
    <cfRule type="expression" dxfId="179" priority="188">
      <formula>$C24="Modification MCC"</formula>
    </cfRule>
  </conditionalFormatting>
  <conditionalFormatting sqref="P24:U26 S27:U27 P28:U29">
    <cfRule type="expression" dxfId="178" priority="189">
      <formula>$C24="Modification"</formula>
    </cfRule>
    <cfRule type="expression" dxfId="177" priority="190">
      <formula>$C24="Création"</formula>
    </cfRule>
    <cfRule type="expression" dxfId="176" priority="191">
      <formula>$C24="Fermeture"</formula>
    </cfRule>
  </conditionalFormatting>
  <conditionalFormatting sqref="Q27:R27">
    <cfRule type="expression" dxfId="175" priority="28">
      <formula>$P27="Autres"</formula>
    </cfRule>
  </conditionalFormatting>
  <conditionalFormatting sqref="Q31:R31">
    <cfRule type="expression" dxfId="174" priority="17">
      <formula>$P31="Autres"</formula>
    </cfRule>
  </conditionalFormatting>
  <conditionalFormatting sqref="R31">
    <cfRule type="expression" dxfId="173" priority="16">
      <formula>$C31="Fermeture"</formula>
    </cfRule>
    <cfRule type="expression" dxfId="172" priority="15">
      <formula>$C31="Création"</formula>
    </cfRule>
    <cfRule type="expression" dxfId="171" priority="14">
      <formula>$C31="Modification"</formula>
    </cfRule>
    <cfRule type="expression" dxfId="170" priority="13">
      <formula>$C31="Modification MCC"</formula>
    </cfRule>
    <cfRule type="expression" dxfId="169" priority="12">
      <formula>$K31="CCI (CC Intégral)"</formula>
    </cfRule>
  </conditionalFormatting>
  <conditionalFormatting sqref="R14:U17 B15:M17 B1:U6 J7:U11 B12:M12 B13:L13 B14:N14 R12 P14 B10:E10 B11:D11">
    <cfRule type="expression" dxfId="168" priority="209">
      <formula>$D1="Modification"</formula>
    </cfRule>
  </conditionalFormatting>
  <conditionalFormatting sqref="S1:T23">
    <cfRule type="expression" dxfId="167" priority="202">
      <formula>$R1="Autres"</formula>
    </cfRule>
  </conditionalFormatting>
  <conditionalFormatting sqref="S24:T32">
    <cfRule type="expression" dxfId="166" priority="159">
      <formula>$P24="Autres"</formula>
    </cfRule>
  </conditionalFormatting>
  <conditionalFormatting sqref="T28:T29">
    <cfRule type="expression" dxfId="165" priority="119">
      <formula>$K28="CCI (CC Intégral)"</formula>
    </cfRule>
    <cfRule type="expression" dxfId="164" priority="120">
      <formula>$C28="Modification MCC"</formula>
    </cfRule>
    <cfRule type="expression" dxfId="163" priority="121">
      <formula>$C28="Modification"</formula>
    </cfRule>
    <cfRule type="expression" dxfId="162" priority="122">
      <formula>$C28="Création"</formula>
    </cfRule>
    <cfRule type="expression" dxfId="161" priority="123">
      <formula>$C28="Fermeture"</formula>
    </cfRule>
  </conditionalFormatting>
  <conditionalFormatting sqref="U1:U23 V18">
    <cfRule type="expression" dxfId="160" priority="203">
      <formula>$R1="CT (Contrôle terminal)"</formula>
    </cfRule>
  </conditionalFormatting>
  <conditionalFormatting sqref="U24:U32">
    <cfRule type="expression" dxfId="159" priority="160">
      <formula>$P24="CT (Contrôle terminal)"</formula>
    </cfRule>
  </conditionalFormatting>
  <conditionalFormatting sqref="V18 A18:U22 P23:U23">
    <cfRule type="expression" dxfId="158" priority="214">
      <formula>$C18="Fermeture"</formula>
    </cfRule>
    <cfRule type="expression" dxfId="157" priority="213">
      <formula>$C18="Création"</formula>
    </cfRule>
  </conditionalFormatting>
  <conditionalFormatting sqref="V26">
    <cfRule type="expression" dxfId="156" priority="181">
      <formula>$B26="Option"</formula>
    </cfRule>
    <cfRule type="expression" dxfId="155" priority="183">
      <formula>$C26="Modification MCC"</formula>
    </cfRule>
    <cfRule type="expression" dxfId="154" priority="184">
      <formula>$C26="Modification"</formula>
    </cfRule>
    <cfRule type="expression" dxfId="153" priority="185">
      <formula>$C26="Création"</formula>
    </cfRule>
    <cfRule type="expression" dxfId="152" priority="186">
      <formula>$C26="Fermeture"</formula>
    </cfRule>
    <cfRule type="expression" dxfId="151" priority="182">
      <formula>$P26="CT (Contrôle terminal)"</formula>
    </cfRule>
  </conditionalFormatting>
  <conditionalFormatting sqref="V32">
    <cfRule type="expression" dxfId="150" priority="156">
      <formula>$C32="Modification"</formula>
    </cfRule>
    <cfRule type="expression" dxfId="149" priority="157">
      <formula>$C32="Création"</formula>
    </cfRule>
    <cfRule type="expression" dxfId="148" priority="158">
      <formula>$C32="Fermeture"</formula>
    </cfRule>
    <cfRule type="expression" dxfId="147" priority="153">
      <formula>$B32="Option"</formula>
    </cfRule>
    <cfRule type="expression" dxfId="146" priority="154">
      <formula>$P32="CT (Contrôle terminal)"</formula>
    </cfRule>
    <cfRule type="expression" dxfId="145" priority="155">
      <formula>$C32="Modification MCC"</formula>
    </cfRule>
  </conditionalFormatting>
  <dataValidations count="6">
    <dataValidation type="list" allowBlank="1" showInputMessage="1" showErrorMessage="1" sqref="S19:S32 P24:P26 P28:P29 Q27 Q31 P32 N19:N32" xr:uid="{00000000-0002-0000-0C00-000000000000}">
      <formula1>List_Controle</formula1>
    </dataValidation>
    <dataValidation type="list" allowBlank="1" showInputMessage="1" showErrorMessage="1" sqref="K19:K33" xr:uid="{00000000-0002-0000-0C00-000001000000}">
      <formula1>List_Controle2</formula1>
    </dataValidation>
    <dataValidation type="list" allowBlank="1" showInputMessage="1" showErrorMessage="1" sqref="C19:C32" xr:uid="{00000000-0002-0000-0C00-000002000000}">
      <formula1>"Modification MCC"</formula1>
    </dataValidation>
    <dataValidation type="list" allowBlank="1" showInputMessage="1" showErrorMessage="1" sqref="D1:D6" xr:uid="{00000000-0002-0000-0C00-000003000000}">
      <formula1>"Obligatoire, Facultatif, Complémentaire"</formula1>
    </dataValidation>
    <dataValidation type="list" allowBlank="1" showInputMessage="1" showErrorMessage="1" sqref="R19:R26 P27 R28:R30 R32 P31" xr:uid="{00000000-0002-0000-0C00-000004000000}">
      <formula1>"CT (Contrôle terminal), Autres"</formula1>
    </dataValidation>
    <dataValidation type="list" allowBlank="1" showInputMessage="1" showErrorMessage="1" sqref="G23:G33 G19 H19:I33 E19:F33" xr:uid="{00000000-0002-0000-0C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2"/>
  <sheetViews>
    <sheetView topLeftCell="A21" zoomScale="82" zoomScaleNormal="82" workbookViewId="0">
      <selection activeCell="K25" sqref="K25"/>
    </sheetView>
  </sheetViews>
  <sheetFormatPr defaultColWidth="11.42578125" defaultRowHeight="15"/>
  <cols>
    <col min="1" max="1" width="15.42578125" customWidth="1"/>
    <col min="2" max="2" width="27.85546875" customWidth="1"/>
    <col min="6" max="6" width="17.140625" customWidth="1"/>
    <col min="7" max="7" width="19.5703125" customWidth="1"/>
    <col min="14" max="14" width="17.140625" customWidth="1"/>
  </cols>
  <sheetData>
    <row r="1" spans="1:1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4"/>
      <c r="L1" s="14"/>
      <c r="M1" s="14"/>
      <c r="N1" s="14"/>
      <c r="O1" s="14"/>
    </row>
    <row r="2" spans="1:1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4"/>
      <c r="L2" s="14"/>
      <c r="M2" s="14"/>
      <c r="N2" s="14"/>
      <c r="O2" s="14"/>
    </row>
    <row r="3" spans="1:1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4"/>
      <c r="L3" s="14"/>
      <c r="M3" s="14"/>
      <c r="N3" s="14"/>
      <c r="O3" s="14"/>
    </row>
    <row r="4" spans="1:1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4"/>
      <c r="L4" s="14"/>
      <c r="M4" s="14"/>
      <c r="N4" s="14"/>
      <c r="O4" s="14"/>
    </row>
    <row r="5" spans="1:1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4"/>
      <c r="L5" s="14"/>
      <c r="M5" s="14"/>
      <c r="N5" s="14"/>
      <c r="O5" s="14"/>
    </row>
    <row r="6" spans="1:15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4"/>
      <c r="L6" s="14"/>
      <c r="M6" s="14"/>
      <c r="N6" s="14"/>
      <c r="O6" s="14"/>
    </row>
    <row r="7" spans="1:15">
      <c r="A7" s="180" t="s">
        <v>202</v>
      </c>
      <c r="B7" s="175" t="str">
        <f>'[1]Fiche Générale'!B3</f>
        <v>Portail_SV</v>
      </c>
      <c r="C7" s="180" t="s">
        <v>203</v>
      </c>
      <c r="D7" s="180"/>
      <c r="E7" s="174" t="str">
        <f>'Fiche Générale'!B4</f>
        <v>Sciences et Humanités</v>
      </c>
      <c r="F7" s="175"/>
      <c r="G7" s="180" t="s">
        <v>204</v>
      </c>
      <c r="H7" s="212" t="str">
        <f>'Fiche Générale'!B5</f>
        <v>HPSHS18</v>
      </c>
      <c r="I7" s="212"/>
      <c r="J7" s="212"/>
      <c r="K7" s="14"/>
      <c r="L7" s="14"/>
      <c r="M7" s="14"/>
      <c r="N7" s="14"/>
      <c r="O7" s="14"/>
    </row>
    <row r="8" spans="1:15">
      <c r="A8" s="180"/>
      <c r="B8" s="177"/>
      <c r="C8" s="180"/>
      <c r="D8" s="180"/>
      <c r="E8" s="176"/>
      <c r="F8" s="177"/>
      <c r="G8" s="180"/>
      <c r="H8" s="212"/>
      <c r="I8" s="212"/>
      <c r="J8" s="212"/>
      <c r="K8" s="14"/>
      <c r="L8" s="14"/>
      <c r="M8" s="14"/>
      <c r="N8" s="14"/>
      <c r="O8" s="14"/>
    </row>
    <row r="9" spans="1:15">
      <c r="A9" s="180"/>
      <c r="B9" s="177"/>
      <c r="C9" s="180"/>
      <c r="D9" s="180"/>
      <c r="E9" s="178"/>
      <c r="F9" s="179"/>
      <c r="G9" s="180"/>
      <c r="H9" s="212"/>
      <c r="I9" s="212"/>
      <c r="J9" s="212"/>
      <c r="K9" s="14"/>
      <c r="L9" s="14"/>
      <c r="M9" s="14"/>
      <c r="N9" s="14"/>
      <c r="O9" s="14"/>
    </row>
    <row r="10" spans="1:15">
      <c r="A10" s="180"/>
      <c r="B10" s="177"/>
      <c r="C10" s="213" t="s">
        <v>205</v>
      </c>
      <c r="D10" s="213"/>
      <c r="E10" s="182"/>
      <c r="F10" s="183"/>
      <c r="G10" s="183"/>
      <c r="H10" s="183"/>
      <c r="I10" s="183"/>
      <c r="J10" s="184"/>
      <c r="K10" s="14"/>
      <c r="L10" s="14"/>
      <c r="M10" s="14"/>
      <c r="N10" s="14"/>
      <c r="O10" s="14"/>
    </row>
    <row r="11" spans="1:15">
      <c r="A11" s="180"/>
      <c r="B11" s="179"/>
      <c r="C11" s="213"/>
      <c r="D11" s="213"/>
      <c r="E11" s="185"/>
      <c r="F11" s="186"/>
      <c r="G11" s="186"/>
      <c r="H11" s="186"/>
      <c r="I11" s="186"/>
      <c r="J11" s="187"/>
      <c r="K11" s="14"/>
      <c r="L11" s="14"/>
      <c r="M11" s="14"/>
      <c r="N11" s="14"/>
      <c r="O11" s="14"/>
    </row>
    <row r="12" spans="1: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>
      <c r="A13" s="158" t="s">
        <v>206</v>
      </c>
      <c r="B13" s="127" t="s">
        <v>385</v>
      </c>
      <c r="C13" s="158" t="s">
        <v>208</v>
      </c>
      <c r="D13" s="158"/>
      <c r="E13" s="158"/>
      <c r="F13" s="158"/>
      <c r="G13" s="158" t="s">
        <v>328</v>
      </c>
      <c r="H13" s="123"/>
      <c r="I13" s="123"/>
      <c r="J13" s="14"/>
      <c r="K13" s="14"/>
      <c r="L13" s="14"/>
      <c r="M13" s="14"/>
      <c r="N13" s="14"/>
      <c r="O13" s="14"/>
    </row>
    <row r="14" spans="1:15">
      <c r="A14" s="158"/>
      <c r="B14" s="130"/>
      <c r="C14" s="158"/>
      <c r="D14" s="158"/>
      <c r="E14" s="158"/>
      <c r="F14" s="158"/>
      <c r="G14" s="158"/>
      <c r="H14" s="123"/>
      <c r="I14" s="123"/>
      <c r="J14" s="14"/>
      <c r="K14" s="14"/>
      <c r="L14" s="14"/>
      <c r="M14" s="14"/>
      <c r="N14" s="14"/>
      <c r="O14" s="14"/>
    </row>
    <row r="15" spans="1:15">
      <c r="A15" s="158" t="s">
        <v>210</v>
      </c>
      <c r="B15" s="127" t="s">
        <v>417</v>
      </c>
      <c r="C15" s="188" t="s">
        <v>211</v>
      </c>
      <c r="D15" s="189"/>
      <c r="E15" s="158"/>
      <c r="F15" s="158"/>
      <c r="G15" s="158" t="s">
        <v>292</v>
      </c>
      <c r="H15" s="123"/>
      <c r="I15" s="123"/>
      <c r="J15" s="14"/>
      <c r="K15" s="14"/>
      <c r="L15" s="14"/>
      <c r="M15" s="14"/>
      <c r="N15" s="14"/>
      <c r="O15" s="14"/>
    </row>
    <row r="16" spans="1:15">
      <c r="A16" s="158"/>
      <c r="B16" s="130"/>
      <c r="C16" s="191"/>
      <c r="D16" s="192"/>
      <c r="E16" s="158"/>
      <c r="F16" s="158"/>
      <c r="G16" s="158"/>
      <c r="H16" s="123"/>
      <c r="I16" s="123"/>
      <c r="J16" s="14"/>
      <c r="K16" s="14"/>
      <c r="L16" s="14"/>
      <c r="M16" s="14"/>
      <c r="N16" s="14"/>
      <c r="O16" s="14"/>
    </row>
    <row r="17" spans="1:15">
      <c r="A17" s="14"/>
      <c r="B17" s="14"/>
      <c r="C17" s="14"/>
      <c r="D17" s="14"/>
      <c r="E17" s="14"/>
      <c r="F17" s="14"/>
      <c r="G17" s="14"/>
      <c r="H17" s="14"/>
      <c r="I17" s="15"/>
      <c r="J17" s="15"/>
      <c r="K17" s="15"/>
      <c r="L17" s="15"/>
      <c r="M17" s="15"/>
      <c r="N17" s="15"/>
      <c r="O17" s="14"/>
    </row>
    <row r="18" spans="1:15" ht="150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30">
      <c r="A19" s="56">
        <v>0</v>
      </c>
      <c r="B19" s="51" t="s">
        <v>418</v>
      </c>
      <c r="C19" s="53" t="s">
        <v>11</v>
      </c>
      <c r="D19" s="53">
        <v>6</v>
      </c>
      <c r="E19" s="80"/>
      <c r="F19" s="80"/>
      <c r="G19" s="80"/>
      <c r="H19" s="81"/>
      <c r="I19" s="81"/>
      <c r="J19" s="81"/>
      <c r="K19" s="81"/>
      <c r="L19" s="81"/>
      <c r="M19" s="81"/>
      <c r="N19" s="80"/>
      <c r="O19" s="5"/>
    </row>
    <row r="20" spans="1:15" ht="30">
      <c r="A20" s="56" t="s">
        <v>222</v>
      </c>
      <c r="B20" s="51" t="s">
        <v>419</v>
      </c>
      <c r="C20" s="53" t="s">
        <v>19</v>
      </c>
      <c r="D20" s="81"/>
      <c r="E20" s="80"/>
      <c r="F20" s="80"/>
      <c r="G20" s="80"/>
      <c r="H20" s="81"/>
      <c r="I20" s="81"/>
      <c r="J20" s="81"/>
      <c r="K20" s="81"/>
      <c r="L20" s="81"/>
      <c r="M20" s="81"/>
      <c r="N20" s="80"/>
      <c r="O20" s="5"/>
    </row>
    <row r="21" spans="1:15" ht="30">
      <c r="A21" s="56" t="s">
        <v>224</v>
      </c>
      <c r="B21" s="51" t="s">
        <v>420</v>
      </c>
      <c r="C21" s="53" t="s">
        <v>19</v>
      </c>
      <c r="D21" s="81"/>
      <c r="E21" s="80"/>
      <c r="F21" s="80"/>
      <c r="G21" s="80"/>
      <c r="H21" s="81"/>
      <c r="I21" s="81"/>
      <c r="J21" s="81"/>
      <c r="K21" s="81"/>
      <c r="L21" s="81"/>
      <c r="M21" s="81"/>
      <c r="N21" s="80"/>
      <c r="O21" s="5"/>
    </row>
    <row r="22" spans="1:15" ht="18.75">
      <c r="A22" s="56" t="s">
        <v>226</v>
      </c>
      <c r="B22" s="52" t="s">
        <v>421</v>
      </c>
      <c r="C22" s="53" t="s">
        <v>19</v>
      </c>
      <c r="D22" s="81"/>
      <c r="E22" s="80"/>
      <c r="F22" s="80"/>
      <c r="G22" s="80"/>
      <c r="H22" s="81"/>
      <c r="I22" s="81"/>
      <c r="J22" s="81"/>
      <c r="K22" s="81"/>
      <c r="L22" s="81"/>
      <c r="M22" s="81"/>
      <c r="N22" s="80"/>
      <c r="O22" s="5"/>
    </row>
    <row r="23" spans="1:15" ht="18.75">
      <c r="A23" s="82">
        <v>1</v>
      </c>
      <c r="B23" s="83" t="s">
        <v>422</v>
      </c>
      <c r="C23" s="84" t="s">
        <v>11</v>
      </c>
      <c r="D23" s="84">
        <v>6</v>
      </c>
      <c r="E23" s="68"/>
      <c r="F23" s="68"/>
      <c r="G23" s="84"/>
      <c r="H23" s="84"/>
      <c r="I23" s="84"/>
      <c r="J23" s="84"/>
      <c r="K23" s="84"/>
      <c r="L23" s="84"/>
      <c r="M23" s="84"/>
      <c r="N23" s="68"/>
      <c r="O23" s="68"/>
    </row>
    <row r="24" spans="1:15" ht="131.25">
      <c r="A24" s="82" t="s">
        <v>423</v>
      </c>
      <c r="B24" s="85" t="s">
        <v>424</v>
      </c>
      <c r="C24" s="84" t="s">
        <v>11</v>
      </c>
      <c r="D24" s="84">
        <v>6</v>
      </c>
      <c r="E24" s="68"/>
      <c r="F24" s="68"/>
      <c r="G24" s="84"/>
      <c r="H24" s="84" t="s">
        <v>151</v>
      </c>
      <c r="I24" s="84">
        <v>30</v>
      </c>
      <c r="J24" s="84">
        <v>18</v>
      </c>
      <c r="K24" s="84"/>
      <c r="L24" s="84"/>
      <c r="M24" s="84" t="s">
        <v>20</v>
      </c>
      <c r="N24" s="68" t="s">
        <v>404</v>
      </c>
      <c r="O24" s="68"/>
    </row>
    <row r="25" spans="1:15" ht="131.25">
      <c r="A25" s="82" t="s">
        <v>423</v>
      </c>
      <c r="B25" s="92" t="s">
        <v>425</v>
      </c>
      <c r="C25" s="20" t="s">
        <v>11</v>
      </c>
      <c r="D25" s="20">
        <v>6</v>
      </c>
      <c r="E25" s="5"/>
      <c r="F25" s="5"/>
      <c r="G25" s="20"/>
      <c r="H25" s="20" t="s">
        <v>150</v>
      </c>
      <c r="I25" s="84"/>
      <c r="J25" s="84"/>
      <c r="K25" s="84"/>
      <c r="L25" s="20"/>
      <c r="M25" s="84" t="s">
        <v>20</v>
      </c>
      <c r="N25" s="68" t="s">
        <v>404</v>
      </c>
      <c r="O25" s="68"/>
    </row>
    <row r="26" spans="1:15" ht="75">
      <c r="A26" s="23">
        <v>1.2</v>
      </c>
      <c r="B26" s="92" t="s">
        <v>426</v>
      </c>
      <c r="C26" s="20" t="s">
        <v>19</v>
      </c>
      <c r="D26" s="20">
        <v>3</v>
      </c>
      <c r="E26" s="5"/>
      <c r="F26" s="5"/>
      <c r="G26" s="20"/>
      <c r="H26" s="20" t="s">
        <v>150</v>
      </c>
      <c r="I26" s="84">
        <v>20</v>
      </c>
      <c r="J26" s="84">
        <v>6</v>
      </c>
      <c r="K26" s="84">
        <v>9</v>
      </c>
      <c r="L26" s="20"/>
      <c r="M26" s="84" t="s">
        <v>20</v>
      </c>
      <c r="N26" s="68" t="s">
        <v>404</v>
      </c>
      <c r="O26" s="68"/>
    </row>
    <row r="27" spans="1:15" ht="39.75" customHeight="1">
      <c r="A27" s="23">
        <v>1.3</v>
      </c>
      <c r="B27" s="92" t="s">
        <v>427</v>
      </c>
      <c r="C27" s="20" t="s">
        <v>19</v>
      </c>
      <c r="D27" s="20">
        <v>3</v>
      </c>
      <c r="E27" s="5"/>
      <c r="F27" s="5"/>
      <c r="G27" s="20"/>
      <c r="H27" s="20" t="s">
        <v>150</v>
      </c>
      <c r="I27" s="84">
        <v>26</v>
      </c>
      <c r="J27" s="84">
        <v>4</v>
      </c>
      <c r="K27" s="84">
        <v>7</v>
      </c>
      <c r="L27" s="20"/>
      <c r="M27" s="84" t="s">
        <v>20</v>
      </c>
      <c r="N27" s="68" t="s">
        <v>404</v>
      </c>
      <c r="O27" s="68"/>
    </row>
    <row r="28" spans="1:15" ht="18.75">
      <c r="A28" s="23">
        <v>2</v>
      </c>
      <c r="B28" s="109" t="s">
        <v>428</v>
      </c>
      <c r="C28" s="20" t="s">
        <v>11</v>
      </c>
      <c r="D28" s="20">
        <v>6</v>
      </c>
      <c r="E28" s="5"/>
      <c r="F28" s="5"/>
      <c r="G28" s="20"/>
      <c r="H28" s="84"/>
      <c r="I28" s="20"/>
      <c r="J28" s="20"/>
      <c r="K28" s="20"/>
      <c r="L28" s="20"/>
      <c r="M28" s="84"/>
      <c r="N28" s="68"/>
      <c r="O28" s="68"/>
    </row>
    <row r="29" spans="1:15" ht="105">
      <c r="A29" s="23" t="s">
        <v>244</v>
      </c>
      <c r="B29" s="99" t="s">
        <v>429</v>
      </c>
      <c r="C29" s="20" t="s">
        <v>19</v>
      </c>
      <c r="D29" s="20">
        <v>6</v>
      </c>
      <c r="E29" s="5"/>
      <c r="F29" s="5"/>
      <c r="G29" s="20"/>
      <c r="H29" s="84" t="s">
        <v>128</v>
      </c>
      <c r="I29" s="20">
        <v>8</v>
      </c>
      <c r="J29" s="20">
        <v>10</v>
      </c>
      <c r="K29" s="20"/>
      <c r="L29" s="20"/>
      <c r="M29" s="84" t="s">
        <v>20</v>
      </c>
      <c r="N29" s="68" t="s">
        <v>393</v>
      </c>
      <c r="O29" s="68"/>
    </row>
    <row r="30" spans="1:15" ht="30">
      <c r="A30" s="23">
        <v>3</v>
      </c>
      <c r="B30" s="86" t="s">
        <v>430</v>
      </c>
      <c r="C30" s="20" t="s">
        <v>11</v>
      </c>
      <c r="D30" s="20">
        <v>6</v>
      </c>
      <c r="E30" s="5"/>
      <c r="F30" s="5"/>
      <c r="G30" s="20"/>
      <c r="H30" s="20"/>
      <c r="I30" s="84"/>
      <c r="J30" s="84"/>
      <c r="K30" s="84"/>
      <c r="L30" s="20"/>
      <c r="M30" s="84"/>
      <c r="N30" s="68"/>
      <c r="O30" s="68"/>
    </row>
    <row r="31" spans="1:15" s="2" customFormat="1" ht="105">
      <c r="A31" s="82" t="s">
        <v>250</v>
      </c>
      <c r="B31" s="99" t="s">
        <v>430</v>
      </c>
      <c r="C31" s="84" t="s">
        <v>19</v>
      </c>
      <c r="D31" s="84">
        <v>6</v>
      </c>
      <c r="E31" s="68"/>
      <c r="F31" s="68"/>
      <c r="G31" s="84"/>
      <c r="H31" s="20" t="s">
        <v>126</v>
      </c>
      <c r="I31" s="84">
        <v>12</v>
      </c>
      <c r="J31" s="84"/>
      <c r="K31" s="84"/>
      <c r="L31" s="84"/>
      <c r="M31" s="84" t="s">
        <v>20</v>
      </c>
      <c r="N31" s="68" t="s">
        <v>431</v>
      </c>
      <c r="O31" s="68"/>
    </row>
    <row r="32" spans="1:15" ht="18.75">
      <c r="A32" s="23">
        <v>4</v>
      </c>
      <c r="B32" s="86" t="s">
        <v>432</v>
      </c>
      <c r="C32" s="20" t="s">
        <v>11</v>
      </c>
      <c r="D32" s="20">
        <v>6</v>
      </c>
      <c r="E32" s="5"/>
      <c r="F32" s="5"/>
      <c r="G32" s="20"/>
      <c r="H32" s="20"/>
      <c r="I32" s="20"/>
      <c r="J32" s="20"/>
      <c r="K32" s="20"/>
      <c r="L32" s="20"/>
      <c r="M32" s="84"/>
      <c r="N32" s="5"/>
      <c r="O32" s="68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32">
    <cfRule type="expression" dxfId="144" priority="7">
      <formula>$C1="Option"</formula>
    </cfRule>
  </conditionalFormatting>
  <conditionalFormatting sqref="A24:A27">
    <cfRule type="expression" dxfId="143" priority="8">
      <formula>$F24="Fermeture"</formula>
    </cfRule>
    <cfRule type="expression" dxfId="142" priority="9">
      <formula>$F24="Modification"</formula>
    </cfRule>
    <cfRule type="expression" dxfId="141" priority="10">
      <formula>$F24="Création"</formula>
    </cfRule>
  </conditionalFormatting>
  <conditionalFormatting sqref="A7:G9">
    <cfRule type="expression" dxfId="140" priority="32">
      <formula>$F7="Fermeture"</formula>
    </cfRule>
    <cfRule type="expression" dxfId="139" priority="33">
      <formula>$F7="Modification"</formula>
    </cfRule>
    <cfRule type="expression" dxfId="138" priority="34">
      <formula>$F7="Création"</formula>
    </cfRule>
  </conditionalFormatting>
  <conditionalFormatting sqref="A1:O6 K7:O11 A10:E10 A11:D11 A12:O12 A13:H13 J13:O16 A14:F14 A15:G15 A16:F16 A17:O23 B24:O25 C26:O27 A28:O32">
    <cfRule type="expression" dxfId="137" priority="39">
      <formula>$F1="Modification"</formula>
    </cfRule>
    <cfRule type="expression" dxfId="136" priority="40">
      <formula>$F1="Création"</formula>
    </cfRule>
  </conditionalFormatting>
  <conditionalFormatting sqref="A1:O6 K7:O11 A12:O12 J13:O16 A17:O23 B24:O25 C26:O27 A28:O32 A10:E10 A11:D11 A13:H13 A14:F14 A15:G15 A16:F16">
    <cfRule type="expression" dxfId="135" priority="38">
      <formula>$F1="Fermeture"</formula>
    </cfRule>
  </conditionalFormatting>
  <conditionalFormatting sqref="B26:B27">
    <cfRule type="expression" dxfId="134" priority="1">
      <formula>$F26="Fermeture"</formula>
    </cfRule>
    <cfRule type="expression" dxfId="133" priority="2">
      <formula>$F26="Modification"</formula>
    </cfRule>
    <cfRule type="expression" dxfId="132" priority="3">
      <formula>$F26="Création"</formula>
    </cfRule>
  </conditionalFormatting>
  <conditionalFormatting sqref="D1:E32">
    <cfRule type="expression" dxfId="131" priority="31">
      <formula>$C1="Option"</formula>
    </cfRule>
  </conditionalFormatting>
  <conditionalFormatting sqref="G1:N32">
    <cfRule type="expression" dxfId="130" priority="27">
      <formula>$C1="Option"</formula>
    </cfRule>
  </conditionalFormatting>
  <conditionalFormatting sqref="H7:J9">
    <cfRule type="expression" dxfId="129" priority="28">
      <formula>$F7="Fermeture"</formula>
    </cfRule>
    <cfRule type="expression" dxfId="128" priority="29">
      <formula>$F7="Modification"</formula>
    </cfRule>
    <cfRule type="expression" dxfId="127" priority="30">
      <formula>$F7="Création"</formula>
    </cfRule>
  </conditionalFormatting>
  <conditionalFormatting sqref="N1:N32">
    <cfRule type="expression" dxfId="126" priority="37">
      <formula>$M1="Porteuse"</formula>
    </cfRule>
  </conditionalFormatting>
  <dataValidations count="6">
    <dataValidation type="list" allowBlank="1" showInputMessage="1" showErrorMessage="1" sqref="F19:F32" xr:uid="{00000000-0002-0000-0D00-000000000000}">
      <formula1>List_Statut</formula1>
    </dataValidation>
    <dataValidation type="list" allowBlank="1" showInputMessage="1" showErrorMessage="1" sqref="C19:C32" xr:uid="{00000000-0002-0000-0D00-000001000000}">
      <formula1>"UE, ECUE, BLOC, OPTION, Parcours Pédagogique"</formula1>
    </dataValidation>
    <dataValidation type="list" allowBlank="1" showInputMessage="1" showErrorMessage="1" sqref="H19:H32" xr:uid="{00000000-0002-0000-0D00-000002000000}">
      <formula1>List_CNU</formula1>
    </dataValidation>
    <dataValidation type="list" allowBlank="1" showInputMessage="1" showErrorMessage="1" sqref="M19:M32" xr:uid="{00000000-0002-0000-0D00-000003000000}">
      <formula1>List_Mutualisation</formula1>
    </dataValidation>
    <dataValidation type="list" allowBlank="1" showInputMessage="1" showErrorMessage="1" sqref="E19:E32" xr:uid="{00000000-0002-0000-0D00-000004000000}">
      <formula1>List_Type</formula1>
    </dataValidation>
    <dataValidation type="list" allowBlank="1" showInputMessage="1" showErrorMessage="1" sqref="L19:L32" xr:uid="{00000000-0002-0000-0D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2"/>
  <sheetViews>
    <sheetView zoomScale="60" zoomScaleNormal="60" workbookViewId="0">
      <selection activeCell="B27" sqref="B27"/>
    </sheetView>
  </sheetViews>
  <sheetFormatPr defaultColWidth="11.42578125" defaultRowHeight="15"/>
  <cols>
    <col min="1" max="1" width="31" customWidth="1"/>
    <col min="2" max="2" width="63.140625" customWidth="1"/>
    <col min="4" max="4" width="17.42578125" customWidth="1"/>
    <col min="6" max="6" width="20" customWidth="1"/>
    <col min="7" max="7" width="18.5703125" customWidth="1"/>
    <col min="11" max="11" width="18.140625" customWidth="1"/>
    <col min="12" max="12" width="15" customWidth="1"/>
    <col min="13" max="13" width="17.42578125" customWidth="1"/>
  </cols>
  <sheetData>
    <row r="1" spans="1:22">
      <c r="A1" s="165"/>
      <c r="B1" s="165"/>
      <c r="C1" s="165"/>
      <c r="D1" s="165"/>
      <c r="E1" s="165"/>
      <c r="F1" s="165"/>
      <c r="G1" s="165"/>
      <c r="H1" s="165"/>
      <c r="I1" s="165"/>
      <c r="J1" s="3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>
      <c r="A2" s="165"/>
      <c r="B2" s="165"/>
      <c r="C2" s="165"/>
      <c r="D2" s="165"/>
      <c r="E2" s="165"/>
      <c r="F2" s="165"/>
      <c r="G2" s="165"/>
      <c r="H2" s="165"/>
      <c r="I2" s="165"/>
      <c r="J2" s="3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>
      <c r="A3" s="165"/>
      <c r="B3" s="165"/>
      <c r="C3" s="165"/>
      <c r="D3" s="165"/>
      <c r="E3" s="165"/>
      <c r="F3" s="165"/>
      <c r="G3" s="165"/>
      <c r="H3" s="165"/>
      <c r="I3" s="165"/>
      <c r="J3" s="3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>
      <c r="A4" s="165"/>
      <c r="B4" s="165"/>
      <c r="C4" s="165"/>
      <c r="D4" s="165"/>
      <c r="E4" s="165"/>
      <c r="F4" s="165"/>
      <c r="G4" s="165"/>
      <c r="H4" s="165"/>
      <c r="I4" s="165"/>
      <c r="J4" s="3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>
      <c r="A5" s="165"/>
      <c r="B5" s="165"/>
      <c r="C5" s="165"/>
      <c r="D5" s="165"/>
      <c r="E5" s="165"/>
      <c r="F5" s="165"/>
      <c r="G5" s="165"/>
      <c r="H5" s="165"/>
      <c r="I5" s="165"/>
      <c r="J5" s="3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>
      <c r="A6" s="165"/>
      <c r="B6" s="165"/>
      <c r="C6" s="165"/>
      <c r="D6" s="165"/>
      <c r="E6" s="165"/>
      <c r="F6" s="165"/>
      <c r="G6" s="165"/>
      <c r="H6" s="165"/>
      <c r="I6" s="165"/>
      <c r="J6" s="3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8.75">
      <c r="A7" s="226" t="s">
        <v>202</v>
      </c>
      <c r="B7" s="164" t="s">
        <v>433</v>
      </c>
      <c r="C7" s="180" t="s">
        <v>261</v>
      </c>
      <c r="D7" s="180"/>
      <c r="E7" s="229" t="s">
        <v>408</v>
      </c>
      <c r="F7" s="230"/>
      <c r="G7" s="180" t="s">
        <v>262</v>
      </c>
      <c r="H7" s="212" t="str">
        <f>'Fiche Générale'!B5</f>
        <v>HPSHS18</v>
      </c>
      <c r="I7" s="212"/>
      <c r="J7" s="100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18.75">
      <c r="A8" s="227"/>
      <c r="B8" s="164"/>
      <c r="C8" s="180"/>
      <c r="D8" s="180"/>
      <c r="E8" s="229"/>
      <c r="F8" s="230"/>
      <c r="G8" s="180"/>
      <c r="H8" s="212"/>
      <c r="I8" s="212"/>
      <c r="J8" s="100"/>
      <c r="K8" s="1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8.75">
      <c r="A9" s="227"/>
      <c r="B9" s="164"/>
      <c r="C9" s="180"/>
      <c r="D9" s="180"/>
      <c r="E9" s="229"/>
      <c r="F9" s="230"/>
      <c r="G9" s="180"/>
      <c r="H9" s="212"/>
      <c r="I9" s="212"/>
      <c r="J9" s="100"/>
      <c r="K9" s="1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8.75">
      <c r="A10" s="227"/>
      <c r="B10" s="164"/>
      <c r="C10" s="213" t="s">
        <v>205</v>
      </c>
      <c r="D10" s="213"/>
      <c r="E10" s="182"/>
      <c r="F10" s="183"/>
      <c r="G10" s="183"/>
      <c r="H10" s="183"/>
      <c r="I10" s="184"/>
      <c r="J10" s="36"/>
      <c r="K10" s="1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8.75">
      <c r="A11" s="228"/>
      <c r="B11" s="164"/>
      <c r="C11" s="213"/>
      <c r="D11" s="213"/>
      <c r="E11" s="185"/>
      <c r="F11" s="186"/>
      <c r="G11" s="186"/>
      <c r="H11" s="186"/>
      <c r="I11" s="187"/>
      <c r="J11" s="36"/>
      <c r="K11" s="1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>
      <c r="A12" s="14"/>
      <c r="B12" s="14"/>
      <c r="C12" s="14"/>
      <c r="D12" s="14"/>
      <c r="E12" s="14"/>
      <c r="F12" s="14"/>
      <c r="G12" s="14"/>
      <c r="H12" s="14"/>
      <c r="I12" s="38"/>
      <c r="J12" s="38"/>
      <c r="K12" s="14"/>
      <c r="L12" s="14"/>
      <c r="M12" s="188" t="s">
        <v>263</v>
      </c>
      <c r="N12" s="189"/>
      <c r="O12" s="189"/>
      <c r="P12" s="189"/>
      <c r="Q12" s="190"/>
      <c r="R12" s="188" t="s">
        <v>264</v>
      </c>
      <c r="S12" s="189"/>
      <c r="T12" s="189"/>
      <c r="U12" s="190"/>
      <c r="V12" s="14"/>
    </row>
    <row r="13" spans="1:22">
      <c r="A13" s="194" t="s">
        <v>206</v>
      </c>
      <c r="B13" s="216" t="s">
        <v>434</v>
      </c>
      <c r="C13" s="216"/>
      <c r="D13" s="194" t="s">
        <v>265</v>
      </c>
      <c r="E13" s="216">
        <f>'[2]S5 Maquette'!E13:F14</f>
        <v>0</v>
      </c>
      <c r="F13" s="216"/>
      <c r="G13" s="216"/>
      <c r="H13" s="14"/>
      <c r="I13" s="38"/>
      <c r="J13" s="38"/>
      <c r="K13" s="14"/>
      <c r="L13" s="14"/>
      <c r="M13" s="191"/>
      <c r="N13" s="192"/>
      <c r="O13" s="192"/>
      <c r="P13" s="192"/>
      <c r="Q13" s="193"/>
      <c r="R13" s="191"/>
      <c r="S13" s="192"/>
      <c r="T13" s="192"/>
      <c r="U13" s="193"/>
      <c r="V13" s="14"/>
    </row>
    <row r="14" spans="1:22">
      <c r="A14" s="195"/>
      <c r="B14" s="216"/>
      <c r="C14" s="216"/>
      <c r="D14" s="195"/>
      <c r="E14" s="216"/>
      <c r="F14" s="216"/>
      <c r="G14" s="216"/>
      <c r="H14" s="14"/>
      <c r="I14" s="38"/>
      <c r="J14" s="38"/>
      <c r="K14" s="14"/>
      <c r="L14" s="14"/>
      <c r="M14" s="158" t="s">
        <v>266</v>
      </c>
      <c r="N14" s="188" t="s">
        <v>267</v>
      </c>
      <c r="O14" s="190"/>
      <c r="P14" s="188" t="s">
        <v>410</v>
      </c>
      <c r="Q14" s="190"/>
      <c r="R14" s="165"/>
      <c r="S14" s="207"/>
      <c r="T14" s="217"/>
      <c r="U14" s="194"/>
      <c r="V14" s="14"/>
    </row>
    <row r="15" spans="1:22">
      <c r="A15" s="194" t="s">
        <v>268</v>
      </c>
      <c r="B15" s="197" t="s">
        <v>417</v>
      </c>
      <c r="C15" s="198"/>
      <c r="D15" s="194" t="s">
        <v>411</v>
      </c>
      <c r="E15" s="216">
        <f>'[2]S5 Maquette'!E15:F16</f>
        <v>0</v>
      </c>
      <c r="F15" s="216"/>
      <c r="G15" s="216"/>
      <c r="H15" s="14"/>
      <c r="I15" s="38"/>
      <c r="J15" s="38"/>
      <c r="K15" s="14"/>
      <c r="L15" s="14"/>
      <c r="M15" s="158"/>
      <c r="N15" s="203"/>
      <c r="O15" s="204"/>
      <c r="P15" s="203"/>
      <c r="Q15" s="204"/>
      <c r="R15" s="165"/>
      <c r="S15" s="208"/>
      <c r="T15" s="217"/>
      <c r="U15" s="202"/>
      <c r="V15" s="14"/>
    </row>
    <row r="16" spans="1:22">
      <c r="A16" s="195"/>
      <c r="B16" s="200"/>
      <c r="C16" s="201"/>
      <c r="D16" s="195"/>
      <c r="E16" s="216"/>
      <c r="F16" s="216"/>
      <c r="G16" s="216"/>
      <c r="H16" s="14"/>
      <c r="I16" s="38"/>
      <c r="J16" s="38"/>
      <c r="K16" s="14"/>
      <c r="L16" s="14"/>
      <c r="M16" s="158"/>
      <c r="N16" s="203"/>
      <c r="O16" s="204"/>
      <c r="P16" s="203"/>
      <c r="Q16" s="204"/>
      <c r="R16" s="165"/>
      <c r="S16" s="208"/>
      <c r="T16" s="217"/>
      <c r="U16" s="202"/>
      <c r="V16" s="14"/>
    </row>
    <row r="17" spans="1:22">
      <c r="A17" s="14"/>
      <c r="B17" s="14"/>
      <c r="C17" s="18"/>
      <c r="D17" s="14"/>
      <c r="E17" s="14"/>
      <c r="F17" s="14"/>
      <c r="G17" s="14"/>
      <c r="H17" s="14"/>
      <c r="I17" s="14"/>
      <c r="J17" s="14"/>
      <c r="K17" s="14"/>
      <c r="L17" s="15"/>
      <c r="M17" s="158"/>
      <c r="N17" s="191"/>
      <c r="O17" s="193"/>
      <c r="P17" s="191"/>
      <c r="Q17" s="193"/>
      <c r="R17" s="165"/>
      <c r="S17" s="209"/>
      <c r="T17" s="217"/>
      <c r="U17" s="195"/>
      <c r="V17" s="14"/>
    </row>
    <row r="18" spans="1:22" ht="4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412</v>
      </c>
      <c r="Q18" s="3" t="s">
        <v>413</v>
      </c>
      <c r="R18" s="3" t="s">
        <v>283</v>
      </c>
      <c r="S18" s="3" t="s">
        <v>271</v>
      </c>
      <c r="T18" s="3" t="s">
        <v>282</v>
      </c>
      <c r="U18" s="4" t="s">
        <v>284</v>
      </c>
      <c r="V18" s="4" t="s">
        <v>285</v>
      </c>
    </row>
    <row r="19" spans="1:22" ht="75">
      <c r="A19" s="56">
        <v>0</v>
      </c>
      <c r="B19" s="51" t="s">
        <v>418</v>
      </c>
      <c r="C19" s="53" t="s">
        <v>11</v>
      </c>
      <c r="D19" s="63"/>
      <c r="E19" s="63"/>
      <c r="F19" s="63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101"/>
    </row>
    <row r="20" spans="1:22" ht="60">
      <c r="A20" s="56" t="s">
        <v>222</v>
      </c>
      <c r="B20" s="51" t="s">
        <v>419</v>
      </c>
      <c r="C20" s="53" t="s">
        <v>19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101"/>
    </row>
    <row r="21" spans="1:22" ht="60">
      <c r="A21" s="56" t="s">
        <v>224</v>
      </c>
      <c r="B21" s="51" t="s">
        <v>420</v>
      </c>
      <c r="C21" s="53" t="s">
        <v>19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101"/>
    </row>
    <row r="22" spans="1:22" ht="18.75">
      <c r="A22" s="56" t="s">
        <v>226</v>
      </c>
      <c r="B22" s="52" t="s">
        <v>421</v>
      </c>
      <c r="C22" s="53" t="s">
        <v>19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101"/>
    </row>
    <row r="23" spans="1:22" ht="18.75">
      <c r="A23" s="82">
        <v>1</v>
      </c>
      <c r="B23" s="83" t="s">
        <v>422</v>
      </c>
      <c r="C23" s="84" t="s">
        <v>11</v>
      </c>
      <c r="D23" s="84">
        <v>6</v>
      </c>
      <c r="E23" s="84" t="s">
        <v>286</v>
      </c>
      <c r="F23" s="84" t="s">
        <v>286</v>
      </c>
      <c r="G23" s="104" t="s">
        <v>286</v>
      </c>
      <c r="H23" s="104" t="s">
        <v>286</v>
      </c>
      <c r="I23" s="104" t="s">
        <v>286</v>
      </c>
      <c r="J23" s="104"/>
      <c r="K23" s="104" t="s">
        <v>8</v>
      </c>
      <c r="L23" s="105"/>
      <c r="M23" s="104">
        <v>2</v>
      </c>
      <c r="N23" s="104"/>
      <c r="O23" s="104"/>
      <c r="P23" s="40"/>
      <c r="Q23" s="40"/>
      <c r="R23" s="104"/>
      <c r="S23" s="104"/>
      <c r="T23" s="104"/>
      <c r="U23" s="40"/>
      <c r="V23" s="106"/>
    </row>
    <row r="24" spans="1:22" ht="56.25">
      <c r="A24" s="82" t="s">
        <v>423</v>
      </c>
      <c r="B24" s="85" t="s">
        <v>424</v>
      </c>
      <c r="C24" s="84" t="s">
        <v>11</v>
      </c>
      <c r="D24" s="84">
        <v>6</v>
      </c>
      <c r="E24" s="84" t="s">
        <v>286</v>
      </c>
      <c r="F24" s="84" t="s">
        <v>286</v>
      </c>
      <c r="G24" s="104" t="s">
        <v>286</v>
      </c>
      <c r="H24" s="104" t="s">
        <v>286</v>
      </c>
      <c r="I24" s="104" t="s">
        <v>286</v>
      </c>
      <c r="J24" s="104"/>
      <c r="K24" s="104"/>
      <c r="L24" s="105"/>
      <c r="M24" s="104"/>
      <c r="N24" s="104"/>
      <c r="O24" s="104"/>
      <c r="P24" s="104"/>
      <c r="Q24" s="104"/>
      <c r="R24" s="104"/>
      <c r="S24" s="104"/>
      <c r="T24" s="104"/>
      <c r="U24" s="104"/>
      <c r="V24" s="76"/>
    </row>
    <row r="25" spans="1:22" ht="18.75">
      <c r="A25" s="82" t="s">
        <v>237</v>
      </c>
      <c r="B25" s="85" t="s">
        <v>425</v>
      </c>
      <c r="C25" s="84" t="s">
        <v>11</v>
      </c>
      <c r="D25" s="84">
        <v>6</v>
      </c>
      <c r="E25" s="84" t="s">
        <v>286</v>
      </c>
      <c r="F25" s="84" t="s">
        <v>286</v>
      </c>
      <c r="G25" s="104" t="s">
        <v>286</v>
      </c>
      <c r="H25" s="104" t="s">
        <v>286</v>
      </c>
      <c r="I25" s="104" t="s">
        <v>286</v>
      </c>
      <c r="J25" s="104"/>
      <c r="K25" s="104"/>
      <c r="L25" s="105"/>
      <c r="M25" s="104"/>
      <c r="N25" s="104"/>
      <c r="O25" s="104"/>
      <c r="P25" s="104"/>
      <c r="Q25" s="104"/>
      <c r="R25" s="104"/>
      <c r="S25" s="104"/>
      <c r="T25" s="104"/>
      <c r="U25" s="104"/>
      <c r="V25" s="76"/>
    </row>
    <row r="26" spans="1:22" ht="18.75">
      <c r="A26" s="23" t="s">
        <v>435</v>
      </c>
      <c r="B26" s="92" t="s">
        <v>426</v>
      </c>
      <c r="C26" s="20" t="s">
        <v>19</v>
      </c>
      <c r="D26" s="84">
        <v>3</v>
      </c>
      <c r="E26" s="84" t="s">
        <v>286</v>
      </c>
      <c r="F26" s="84" t="s">
        <v>286</v>
      </c>
      <c r="G26" s="104" t="s">
        <v>286</v>
      </c>
      <c r="H26" s="104" t="s">
        <v>286</v>
      </c>
      <c r="I26" s="104" t="s">
        <v>286</v>
      </c>
      <c r="J26" s="104"/>
      <c r="K26" s="104"/>
      <c r="L26" s="105"/>
      <c r="M26" s="104"/>
      <c r="N26" s="104"/>
      <c r="O26" s="104"/>
      <c r="P26" s="104"/>
      <c r="Q26" s="104"/>
      <c r="R26" s="104"/>
      <c r="S26" s="104"/>
      <c r="T26" s="104"/>
      <c r="U26" s="104"/>
      <c r="V26" s="76"/>
    </row>
    <row r="27" spans="1:22" ht="18.75">
      <c r="A27" s="23" t="s">
        <v>436</v>
      </c>
      <c r="B27" s="92" t="s">
        <v>427</v>
      </c>
      <c r="C27" s="20" t="s">
        <v>19</v>
      </c>
      <c r="D27" s="84">
        <v>3</v>
      </c>
      <c r="E27" s="84" t="s">
        <v>286</v>
      </c>
      <c r="F27" s="84" t="s">
        <v>286</v>
      </c>
      <c r="G27" s="104" t="s">
        <v>286</v>
      </c>
      <c r="H27" s="104" t="s">
        <v>286</v>
      </c>
      <c r="I27" s="104" t="s">
        <v>286</v>
      </c>
      <c r="J27" s="104"/>
      <c r="K27" s="40"/>
      <c r="L27" s="104"/>
      <c r="M27" s="104"/>
      <c r="N27" s="104"/>
      <c r="O27" s="104"/>
      <c r="P27" s="104"/>
      <c r="Q27" s="104"/>
      <c r="R27" s="104"/>
      <c r="S27" s="104"/>
      <c r="T27" s="40"/>
      <c r="U27" s="104"/>
      <c r="V27" s="104"/>
    </row>
    <row r="28" spans="1:22" ht="18.75">
      <c r="A28" s="23">
        <v>2</v>
      </c>
      <c r="B28" s="109" t="s">
        <v>428</v>
      </c>
      <c r="C28" s="20" t="s">
        <v>11</v>
      </c>
      <c r="D28" s="20">
        <v>6</v>
      </c>
      <c r="E28" s="84" t="s">
        <v>286</v>
      </c>
      <c r="F28" s="84" t="s">
        <v>286</v>
      </c>
      <c r="G28" s="104" t="s">
        <v>286</v>
      </c>
      <c r="H28" s="104" t="s">
        <v>286</v>
      </c>
      <c r="I28" s="104" t="s">
        <v>286</v>
      </c>
      <c r="J28" s="104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106"/>
    </row>
    <row r="29" spans="1:22" ht="18.75">
      <c r="A29" s="23" t="s">
        <v>244</v>
      </c>
      <c r="B29" s="99" t="s">
        <v>429</v>
      </c>
      <c r="C29" s="20" t="s">
        <v>19</v>
      </c>
      <c r="D29" s="20">
        <v>6</v>
      </c>
      <c r="E29" s="84" t="s">
        <v>286</v>
      </c>
      <c r="F29" s="84" t="s">
        <v>286</v>
      </c>
      <c r="G29" s="104" t="s">
        <v>286</v>
      </c>
      <c r="H29" s="104" t="s">
        <v>286</v>
      </c>
      <c r="I29" s="104" t="s">
        <v>286</v>
      </c>
      <c r="J29" s="104"/>
      <c r="K29" s="40" t="s">
        <v>8</v>
      </c>
      <c r="L29" s="73"/>
      <c r="M29" s="40">
        <v>2</v>
      </c>
      <c r="N29" s="40"/>
      <c r="O29" s="40"/>
      <c r="P29" s="40"/>
      <c r="Q29" s="40"/>
      <c r="R29" s="40"/>
      <c r="S29" s="104"/>
      <c r="T29" s="104"/>
      <c r="U29" s="104"/>
      <c r="V29" s="107"/>
    </row>
    <row r="30" spans="1:22" ht="33.75" customHeight="1">
      <c r="A30" s="23">
        <v>3</v>
      </c>
      <c r="B30" s="86" t="s">
        <v>430</v>
      </c>
      <c r="C30" s="20" t="s">
        <v>11</v>
      </c>
      <c r="D30" s="20">
        <v>6</v>
      </c>
      <c r="E30" s="84" t="s">
        <v>286</v>
      </c>
      <c r="F30" s="84" t="s">
        <v>286</v>
      </c>
      <c r="G30" s="104" t="s">
        <v>286</v>
      </c>
      <c r="H30" s="104" t="s">
        <v>286</v>
      </c>
      <c r="I30" s="104" t="s">
        <v>286</v>
      </c>
      <c r="J30" s="104"/>
      <c r="K30" s="40"/>
      <c r="L30" s="73"/>
      <c r="M30" s="40"/>
      <c r="N30" s="40"/>
      <c r="O30" s="40"/>
      <c r="P30" s="40"/>
      <c r="Q30" s="40"/>
      <c r="R30" s="40"/>
      <c r="S30" s="104"/>
      <c r="T30" s="40"/>
      <c r="U30" s="40"/>
      <c r="V30" s="106"/>
    </row>
    <row r="31" spans="1:22" ht="18.75">
      <c r="A31" s="82" t="s">
        <v>250</v>
      </c>
      <c r="B31" s="99" t="s">
        <v>430</v>
      </c>
      <c r="C31" s="84" t="s">
        <v>19</v>
      </c>
      <c r="D31" s="20">
        <v>6</v>
      </c>
      <c r="E31" s="84" t="s">
        <v>286</v>
      </c>
      <c r="F31" s="84" t="s">
        <v>286</v>
      </c>
      <c r="G31" s="104" t="s">
        <v>286</v>
      </c>
      <c r="H31" s="104" t="s">
        <v>286</v>
      </c>
      <c r="I31" s="104" t="s">
        <v>286</v>
      </c>
      <c r="J31" s="104"/>
      <c r="K31" s="40" t="s">
        <v>24</v>
      </c>
      <c r="L31" s="73"/>
      <c r="M31" s="40">
        <v>2</v>
      </c>
      <c r="N31" s="40" t="s">
        <v>17</v>
      </c>
      <c r="O31" s="40" t="s">
        <v>290</v>
      </c>
      <c r="P31" s="40"/>
      <c r="Q31" s="40"/>
      <c r="R31" s="40"/>
      <c r="S31" s="40"/>
      <c r="T31" s="40"/>
      <c r="U31" s="40"/>
      <c r="V31" s="106"/>
    </row>
    <row r="32" spans="1:22" ht="18.75">
      <c r="A32" s="23">
        <v>4</v>
      </c>
      <c r="B32" s="86" t="s">
        <v>432</v>
      </c>
      <c r="C32" s="20" t="s">
        <v>11</v>
      </c>
      <c r="D32" s="20">
        <v>6</v>
      </c>
      <c r="E32" s="84" t="s">
        <v>286</v>
      </c>
      <c r="F32" s="84" t="s">
        <v>286</v>
      </c>
      <c r="G32" s="104" t="s">
        <v>286</v>
      </c>
      <c r="H32" s="104" t="s">
        <v>286</v>
      </c>
      <c r="I32" s="104" t="s">
        <v>286</v>
      </c>
      <c r="J32" s="104"/>
      <c r="K32" s="40"/>
      <c r="L32" s="73"/>
      <c r="M32" s="40"/>
      <c r="N32" s="40"/>
      <c r="O32" s="40"/>
      <c r="P32" s="40"/>
      <c r="Q32" s="40"/>
      <c r="R32" s="104"/>
      <c r="S32" s="104"/>
      <c r="T32" s="104"/>
      <c r="U32" s="40"/>
      <c r="V32" s="106"/>
    </row>
  </sheetData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</mergeCells>
  <conditionalFormatting sqref="A1:A17">
    <cfRule type="expression" dxfId="125" priority="151">
      <formula>$C1="OPTION"</formula>
    </cfRule>
    <cfRule type="expression" dxfId="124" priority="150">
      <formula>$C1="BLOC"</formula>
    </cfRule>
    <cfRule type="expression" dxfId="123" priority="149">
      <formula>$C1="Parcours Pédagogique"</formula>
    </cfRule>
  </conditionalFormatting>
  <conditionalFormatting sqref="A19:A32">
    <cfRule type="expression" dxfId="122" priority="54">
      <formula>$C19="Option"</formula>
    </cfRule>
  </conditionalFormatting>
  <conditionalFormatting sqref="A19:C32">
    <cfRule type="expression" dxfId="121" priority="55">
      <formula>$F19="Fermeture"</formula>
    </cfRule>
    <cfRule type="expression" dxfId="120" priority="56">
      <formula>$F19="Modification"</formula>
    </cfRule>
    <cfRule type="expression" dxfId="119" priority="57">
      <formula>$F19="Création"</formula>
    </cfRule>
  </conditionalFormatting>
  <conditionalFormatting sqref="A16:U18 D19:U22 V16">
    <cfRule type="expression" dxfId="118" priority="152">
      <formula>$C16="Modification MCC"</formula>
    </cfRule>
  </conditionalFormatting>
  <conditionalFormatting sqref="A18:V18 D19:U22">
    <cfRule type="expression" dxfId="117" priority="158">
      <formula>$C18="Fermeture"</formula>
    </cfRule>
    <cfRule type="expression" dxfId="116" priority="157">
      <formula>$C18="Création"</formula>
    </cfRule>
    <cfRule type="expression" dxfId="115" priority="156">
      <formula>$C18="Modification"</formula>
    </cfRule>
  </conditionalFormatting>
  <conditionalFormatting sqref="B7:I9">
    <cfRule type="expression" dxfId="114" priority="51">
      <formula>$D7="Modification"</formula>
    </cfRule>
    <cfRule type="expression" dxfId="113" priority="52">
      <formula>$D7="Création"</formula>
    </cfRule>
    <cfRule type="expression" dxfId="112" priority="53">
      <formula>$D7="Fermeture"</formula>
    </cfRule>
  </conditionalFormatting>
  <conditionalFormatting sqref="B1:U6 J7:U11 B10:E10 B11:D11 B12:M12 R12 B13:L13 B14:N14 P14 R14:U17 B15:M17">
    <cfRule type="expression" dxfId="111" priority="155">
      <formula>$D1="Fermeture"</formula>
    </cfRule>
    <cfRule type="expression" dxfId="110" priority="154">
      <formula>$D1="Création"</formula>
    </cfRule>
  </conditionalFormatting>
  <conditionalFormatting sqref="C1:U11">
    <cfRule type="expression" dxfId="109" priority="49">
      <formula>$B1="Option"</formula>
    </cfRule>
  </conditionalFormatting>
  <conditionalFormatting sqref="D31:D32 U32 C12:M12 R12:U13 C13:L13">
    <cfRule type="expression" dxfId="108" priority="144">
      <formula>$B12="Option"</formula>
    </cfRule>
  </conditionalFormatting>
  <conditionalFormatting sqref="D23:J23 D24:O30">
    <cfRule type="expression" dxfId="107" priority="143">
      <formula>$C23="Fermeture"</formula>
    </cfRule>
    <cfRule type="expression" dxfId="106" priority="142">
      <formula>$C23="Création"</formula>
    </cfRule>
    <cfRule type="expression" dxfId="105" priority="141">
      <formula>$C23="Modification"</formula>
    </cfRule>
  </conditionalFormatting>
  <conditionalFormatting sqref="D31:J32">
    <cfRule type="expression" dxfId="104" priority="101">
      <formula>$C31="Fermeture"</formula>
    </cfRule>
    <cfRule type="expression" dxfId="103" priority="100">
      <formula>$C31="Création"</formula>
    </cfRule>
    <cfRule type="expression" dxfId="102" priority="99">
      <formula>$C31="Modification"</formula>
    </cfRule>
    <cfRule type="expression" dxfId="101" priority="98">
      <formula>$C31="Modification MCC"</formula>
    </cfRule>
  </conditionalFormatting>
  <conditionalFormatting sqref="D24:O30 D23:J23">
    <cfRule type="expression" dxfId="100" priority="140">
      <formula>$C23="Modification MCC"</formula>
    </cfRule>
  </conditionalFormatting>
  <conditionalFormatting sqref="D19:U23">
    <cfRule type="expression" dxfId="99" priority="23">
      <formula>$B19="Option"</formula>
    </cfRule>
  </conditionalFormatting>
  <conditionalFormatting sqref="D24:U30 C14:U18">
    <cfRule type="expression" dxfId="98" priority="131">
      <formula>$B14="Option"</formula>
    </cfRule>
  </conditionalFormatting>
  <conditionalFormatting sqref="E31:J32">
    <cfRule type="expression" dxfId="97" priority="97">
      <formula>$B31="Option"</formula>
    </cfRule>
  </conditionalFormatting>
  <conditionalFormatting sqref="H7:I9">
    <cfRule type="expression" dxfId="96" priority="50">
      <formula>$D7="Modification MCC"</formula>
    </cfRule>
  </conditionalFormatting>
  <conditionalFormatting sqref="J1:J22">
    <cfRule type="expression" dxfId="95" priority="148">
      <formula>$I1="NON"</formula>
    </cfRule>
  </conditionalFormatting>
  <conditionalFormatting sqref="J23:J32">
    <cfRule type="expression" dxfId="94" priority="136">
      <formula>$I23="NON"</formula>
    </cfRule>
  </conditionalFormatting>
  <conditionalFormatting sqref="K23:O23">
    <cfRule type="expression" dxfId="93" priority="20">
      <formula>$C23="Modification"</formula>
    </cfRule>
    <cfRule type="expression" dxfId="92" priority="22">
      <formula>$C23="Fermeture"</formula>
    </cfRule>
    <cfRule type="expression" dxfId="91" priority="19">
      <formula>$C23="Modification MCC"</formula>
    </cfRule>
    <cfRule type="expression" dxfId="90" priority="21">
      <formula>$C23="Création"</formula>
    </cfRule>
  </conditionalFormatting>
  <conditionalFormatting sqref="K31:O31">
    <cfRule type="expression" dxfId="89" priority="48">
      <formula>$C31="Fermeture"</formula>
    </cfRule>
    <cfRule type="expression" dxfId="88" priority="45">
      <formula>$C31="Modification MCC"</formula>
    </cfRule>
    <cfRule type="expression" dxfId="87" priority="46">
      <formula>$C31="Modification"</formula>
    </cfRule>
    <cfRule type="expression" dxfId="86" priority="47">
      <formula>$C31="Création"</formula>
    </cfRule>
  </conditionalFormatting>
  <conditionalFormatting sqref="K32:Q32">
    <cfRule type="expression" dxfId="85" priority="91">
      <formula>$C32="Fermeture"</formula>
    </cfRule>
    <cfRule type="expression" dxfId="84" priority="90">
      <formula>$C32="Création"</formula>
    </cfRule>
    <cfRule type="expression" dxfId="83" priority="89">
      <formula>$C32="Modification"</formula>
    </cfRule>
    <cfRule type="expression" dxfId="82" priority="88">
      <formula>$C32="Modification MCC"</formula>
    </cfRule>
  </conditionalFormatting>
  <conditionalFormatting sqref="K32:T32">
    <cfRule type="expression" dxfId="81" priority="81">
      <formula>$B32="Option"</formula>
    </cfRule>
  </conditionalFormatting>
  <conditionalFormatting sqref="K31:U31">
    <cfRule type="expression" dxfId="80" priority="37">
      <formula>$B31="Option"</formula>
    </cfRule>
  </conditionalFormatting>
  <conditionalFormatting sqref="L18:L23">
    <cfRule type="expression" dxfId="79" priority="5">
      <formula>$K18="CCI (CC Intégral)"</formula>
    </cfRule>
  </conditionalFormatting>
  <conditionalFormatting sqref="L23">
    <cfRule type="expression" dxfId="78" priority="3">
      <formula>$K23="CT (Contrôle terminal)"</formula>
    </cfRule>
    <cfRule type="expression" dxfId="77" priority="12">
      <formula>$K6="CCI (CC Intégral)"</formula>
    </cfRule>
    <cfRule type="expression" dxfId="76" priority="11">
      <formula>$K6="CT (Contrôle terminal)"</formula>
    </cfRule>
  </conditionalFormatting>
  <conditionalFormatting sqref="L24:L25">
    <cfRule type="expression" dxfId="75" priority="139">
      <formula>$K7="CCI (CC Intégral)"</formula>
    </cfRule>
    <cfRule type="expression" dxfId="74" priority="138">
      <formula>$K7="CT (Contrôle terminal)"</formula>
    </cfRule>
  </conditionalFormatting>
  <conditionalFormatting sqref="L26:L31">
    <cfRule type="expression" dxfId="73" priority="43">
      <formula>$K8="CT (Contrôle terminal)"</formula>
    </cfRule>
    <cfRule type="expression" dxfId="72" priority="44">
      <formula>$K8="CCI (CC Intégral)"</formula>
    </cfRule>
  </conditionalFormatting>
  <conditionalFormatting sqref="L31">
    <cfRule type="expression" dxfId="71" priority="33">
      <formula>$K31="CCI (CC Intégral)"</formula>
    </cfRule>
    <cfRule type="expression" dxfId="70" priority="34">
      <formula>$K31="CT (Contrôle terminal)"</formula>
    </cfRule>
  </conditionalFormatting>
  <conditionalFormatting sqref="L32 L24:L30">
    <cfRule type="expression" dxfId="69" priority="115">
      <formula>$K24="CT (Contrôle terminal)"</formula>
    </cfRule>
  </conditionalFormatting>
  <conditionalFormatting sqref="L32 N32:Q32 L24:L30">
    <cfRule type="expression" dxfId="68" priority="114">
      <formula>$K24="CCI (CC Intégral)"</formula>
    </cfRule>
  </conditionalFormatting>
  <conditionalFormatting sqref="L32">
    <cfRule type="expression" dxfId="67" priority="87">
      <formula>$K14="CCI (CC Intégral)"</formula>
    </cfRule>
    <cfRule type="expression" dxfId="66" priority="86">
      <formula>$K14="CT (Contrôle terminal)"</formula>
    </cfRule>
  </conditionalFormatting>
  <conditionalFormatting sqref="L18:M22">
    <cfRule type="expression" dxfId="65" priority="145">
      <formula>$K18="CT (Contrôle terminal)"</formula>
    </cfRule>
  </conditionalFormatting>
  <conditionalFormatting sqref="M23">
    <cfRule type="expression" dxfId="64" priority="4">
      <formula>$K23="CT (Contrôle terminal)"</formula>
    </cfRule>
  </conditionalFormatting>
  <conditionalFormatting sqref="M24:M30 M32">
    <cfRule type="expression" dxfId="63" priority="137">
      <formula>$K24="CT (Contrôle terminal)"</formula>
    </cfRule>
  </conditionalFormatting>
  <conditionalFormatting sqref="M31">
    <cfRule type="expression" dxfId="62" priority="42">
      <formula>$K31="CT (Contrôle terminal)"</formula>
    </cfRule>
  </conditionalFormatting>
  <conditionalFormatting sqref="N18:O31">
    <cfRule type="expression" dxfId="61" priority="6">
      <formula>$K18="CCI (CC Intégral)"</formula>
    </cfRule>
  </conditionalFormatting>
  <conditionalFormatting sqref="P18:Q23">
    <cfRule type="expression" dxfId="60" priority="2">
      <formula>$K18="CT (Contrôle terminal)"</formula>
    </cfRule>
    <cfRule type="expression" dxfId="59" priority="1">
      <formula>$K18="CC&amp;CT"</formula>
    </cfRule>
  </conditionalFormatting>
  <conditionalFormatting sqref="P23:Q23">
    <cfRule type="expression" dxfId="58" priority="25">
      <formula>$C23="Modification"</formula>
    </cfRule>
    <cfRule type="expression" dxfId="57" priority="26">
      <formula>$C23="Création"</formula>
    </cfRule>
    <cfRule type="expression" dxfId="56" priority="27">
      <formula>$C23="Fermeture"</formula>
    </cfRule>
    <cfRule type="expression" dxfId="55" priority="24">
      <formula>$C23="Modification MCC"</formula>
    </cfRule>
  </conditionalFormatting>
  <conditionalFormatting sqref="P24:Q27">
    <cfRule type="expression" dxfId="54" priority="75">
      <formula>$C24="Fermeture"</formula>
    </cfRule>
    <cfRule type="expression" dxfId="53" priority="73">
      <formula>$C24="Modification"</formula>
    </cfRule>
    <cfRule type="expression" dxfId="52" priority="74">
      <formula>$C24="Création"</formula>
    </cfRule>
    <cfRule type="expression" dxfId="51" priority="72">
      <formula>$C24="Modification MCC"</formula>
    </cfRule>
    <cfRule type="expression" dxfId="50" priority="71">
      <formula>$K24="CCI (CC Intégral)"</formula>
    </cfRule>
  </conditionalFormatting>
  <conditionalFormatting sqref="P24:Q30">
    <cfRule type="expression" dxfId="49" priority="118">
      <formula>$K24="CC&amp;CT"</formula>
    </cfRule>
    <cfRule type="expression" dxfId="48" priority="120">
      <formula>$K24="CT (Contrôle terminal)"</formula>
    </cfRule>
  </conditionalFormatting>
  <conditionalFormatting sqref="P29:Q31">
    <cfRule type="expression" dxfId="47" priority="38">
      <formula>$C29="Modification MCC"</formula>
    </cfRule>
    <cfRule type="expression" dxfId="46" priority="39">
      <formula>$C29="Modification"</formula>
    </cfRule>
    <cfRule type="expression" dxfId="45" priority="40">
      <formula>$C29="Création"</formula>
    </cfRule>
    <cfRule type="expression" dxfId="44" priority="28">
      <formula>$K29="CCI (CC Intégral)"</formula>
    </cfRule>
    <cfRule type="expression" dxfId="43" priority="41">
      <formula>$C29="Fermeture"</formula>
    </cfRule>
  </conditionalFormatting>
  <conditionalFormatting sqref="P31:Q31">
    <cfRule type="expression" dxfId="42" priority="36">
      <formula>$K31="CT (Contrôle terminal)"</formula>
    </cfRule>
    <cfRule type="expression" dxfId="41" priority="35">
      <formula>$K31="CC&amp;CT"</formula>
    </cfRule>
    <cfRule type="expression" dxfId="40" priority="32">
      <formula>$C31="Fermeture"</formula>
    </cfRule>
    <cfRule type="expression" dxfId="39" priority="30">
      <formula>$C31="Modification"</formula>
    </cfRule>
    <cfRule type="expression" dxfId="38" priority="29">
      <formula>$C31="Modification MCC"</formula>
    </cfRule>
    <cfRule type="expression" dxfId="37" priority="31">
      <formula>$C31="Création"</formula>
    </cfRule>
  </conditionalFormatting>
  <conditionalFormatting sqref="P24:U30">
    <cfRule type="expression" dxfId="36" priority="134">
      <formula>$C24="Création"</formula>
    </cfRule>
    <cfRule type="expression" dxfId="35" priority="133">
      <formula>$C24="Modification"</formula>
    </cfRule>
    <cfRule type="expression" dxfId="34" priority="132">
      <formula>$C24="Modification MCC"</formula>
    </cfRule>
    <cfRule type="expression" dxfId="33" priority="135">
      <formula>$C24="Fermeture"</formula>
    </cfRule>
  </conditionalFormatting>
  <conditionalFormatting sqref="R23:T23">
    <cfRule type="expression" dxfId="32" priority="10">
      <formula>$C23="Fermeture"</formula>
    </cfRule>
    <cfRule type="expression" dxfId="31" priority="9">
      <formula>$C23="Création"</formula>
    </cfRule>
    <cfRule type="expression" dxfId="30" priority="8">
      <formula>$C23="Modification"</formula>
    </cfRule>
    <cfRule type="expression" dxfId="29" priority="7">
      <formula>$C23="Modification MCC"</formula>
    </cfRule>
  </conditionalFormatting>
  <conditionalFormatting sqref="R14:U17 B15:M17 B1:U6 J7:U11 B12:M12 B13:L13 B14:N14 R12 P14 B10:E10 B11:D11">
    <cfRule type="expression" dxfId="28" priority="153">
      <formula>$D1="Modification"</formula>
    </cfRule>
  </conditionalFormatting>
  <conditionalFormatting sqref="R23:U23">
    <cfRule type="expression" dxfId="27" priority="18">
      <formula>$C23="Fermeture"</formula>
    </cfRule>
    <cfRule type="expression" dxfId="26" priority="17">
      <formula>$C23="Création"</formula>
    </cfRule>
    <cfRule type="expression" dxfId="25" priority="15">
      <formula>$C23="Modification MCC"</formula>
    </cfRule>
    <cfRule type="expression" dxfId="24" priority="16">
      <formula>$C23="Modification"</formula>
    </cfRule>
  </conditionalFormatting>
  <conditionalFormatting sqref="R31:U31">
    <cfRule type="expression" dxfId="23" priority="124">
      <formula>$C31="Fermeture"</formula>
    </cfRule>
    <cfRule type="expression" dxfId="22" priority="123">
      <formula>$C31="Création"</formula>
    </cfRule>
    <cfRule type="expression" dxfId="21" priority="121">
      <formula>$C31="Modification MCC"</formula>
    </cfRule>
    <cfRule type="expression" dxfId="20" priority="122">
      <formula>$C31="Modification"</formula>
    </cfRule>
  </conditionalFormatting>
  <conditionalFormatting sqref="R32:U32">
    <cfRule type="expression" dxfId="19" priority="82">
      <formula>$C32="Modification MCC"</formula>
    </cfRule>
    <cfRule type="expression" dxfId="18" priority="83">
      <formula>$C32="Modification"</formula>
    </cfRule>
    <cfRule type="expression" dxfId="17" priority="85">
      <formula>$C32="Fermeture"</formula>
    </cfRule>
    <cfRule type="expression" dxfId="16" priority="84">
      <formula>$C32="Création"</formula>
    </cfRule>
  </conditionalFormatting>
  <conditionalFormatting sqref="S1:T22">
    <cfRule type="expression" dxfId="15" priority="146">
      <formula>$R1="Autres"</formula>
    </cfRule>
  </conditionalFormatting>
  <conditionalFormatting sqref="S23:T23">
    <cfRule type="expression" dxfId="14" priority="14">
      <formula>$P23="Autres"</formula>
    </cfRule>
  </conditionalFormatting>
  <conditionalFormatting sqref="S24:T32">
    <cfRule type="expression" dxfId="13" priority="112">
      <formula>$P24="Autres"</formula>
    </cfRule>
  </conditionalFormatting>
  <conditionalFormatting sqref="T29:T30">
    <cfRule type="expression" dxfId="12" priority="95">
      <formula>$C29="Création"</formula>
    </cfRule>
    <cfRule type="expression" dxfId="11" priority="94">
      <formula>$C29="Modification"</formula>
    </cfRule>
    <cfRule type="expression" dxfId="10" priority="93">
      <formula>$C29="Modification MCC"</formula>
    </cfRule>
    <cfRule type="expression" dxfId="9" priority="96">
      <formula>$C29="Fermeture"</formula>
    </cfRule>
    <cfRule type="expression" dxfId="8" priority="92">
      <formula>$K29="CCI (CC Intégral)"</formula>
    </cfRule>
  </conditionalFormatting>
  <conditionalFormatting sqref="U1:U22 V18">
    <cfRule type="expression" dxfId="7" priority="147">
      <formula>$R1="CT (Contrôle terminal)"</formula>
    </cfRule>
  </conditionalFormatting>
  <conditionalFormatting sqref="U23:U32">
    <cfRule type="expression" dxfId="6" priority="13">
      <formula>$P23="CT (Contrôle terminal)"</formula>
    </cfRule>
  </conditionalFormatting>
  <conditionalFormatting sqref="V27">
    <cfRule type="expression" dxfId="5" priority="130">
      <formula>$C27="Fermeture"</formula>
    </cfRule>
    <cfRule type="expression" dxfId="4" priority="125">
      <formula>$B27="Option"</formula>
    </cfRule>
    <cfRule type="expression" dxfId="3" priority="126">
      <formula>$P27="CT (Contrôle terminal)"</formula>
    </cfRule>
    <cfRule type="expression" dxfId="2" priority="127">
      <formula>$C27="Modification MCC"</formula>
    </cfRule>
    <cfRule type="expression" dxfId="1" priority="129">
      <formula>$C27="Création"</formula>
    </cfRule>
    <cfRule type="expression" dxfId="0" priority="128">
      <formula>$C27="Modification"</formula>
    </cfRule>
  </conditionalFormatting>
  <dataValidations count="6">
    <dataValidation type="list" allowBlank="1" showInputMessage="1" showErrorMessage="1" sqref="G19 E19:F32 H19:I32 G23:G32" xr:uid="{00000000-0002-0000-0E00-000000000000}">
      <formula1>"OUI, NON"</formula1>
    </dataValidation>
    <dataValidation type="list" allowBlank="1" showInputMessage="1" showErrorMessage="1" sqref="R19:R32" xr:uid="{00000000-0002-0000-0E00-000001000000}">
      <formula1>"CT (Contrôle terminal), Autres"</formula1>
    </dataValidation>
    <dataValidation type="list" allowBlank="1" showInputMessage="1" showErrorMessage="1" sqref="D1:D6" xr:uid="{00000000-0002-0000-0E00-000002000000}">
      <formula1>"Obligatoire, Facultatif, Complémentaire"</formula1>
    </dataValidation>
    <dataValidation type="list" allowBlank="1" showInputMessage="1" showErrorMessage="1" sqref="K19:K32" xr:uid="{00000000-0002-0000-0E00-000003000000}">
      <formula1>List_Controle2</formula1>
    </dataValidation>
    <dataValidation type="list" allowBlank="1" showInputMessage="1" showErrorMessage="1" sqref="P23:P27 P29:P32 N19:N32 S19:S32" xr:uid="{00000000-0002-0000-0E00-000004000000}">
      <formula1>List_Controle</formula1>
    </dataValidation>
    <dataValidation type="list" allowBlank="1" showInputMessage="1" showErrorMessage="1" sqref="C19:C32" xr:uid="{00000000-0002-0000-0E00-000005000000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24" t="s">
        <v>163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AA1" s="123" t="s">
        <v>164</v>
      </c>
      <c r="AB1" s="123"/>
      <c r="AC1" s="123"/>
      <c r="AD1" s="123"/>
    </row>
    <row r="2" spans="1:30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AA2" s="123"/>
      <c r="AB2" s="123"/>
      <c r="AC2" s="123"/>
      <c r="AD2" s="123"/>
    </row>
    <row r="3" spans="1:30" ht="24.6" customHeight="1">
      <c r="A3" s="123" t="s">
        <v>165</v>
      </c>
      <c r="B3" s="123"/>
      <c r="C3" s="123"/>
      <c r="D3" s="123" t="s">
        <v>166</v>
      </c>
      <c r="E3" s="123"/>
      <c r="F3" s="123"/>
      <c r="G3" s="123" t="s">
        <v>167</v>
      </c>
      <c r="H3" s="123"/>
      <c r="I3" s="123"/>
      <c r="J3" s="123" t="s">
        <v>168</v>
      </c>
      <c r="K3" s="123"/>
      <c r="L3" s="123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>
      <c r="A4" s="9" t="s">
        <v>164</v>
      </c>
      <c r="B4" s="9" t="s">
        <v>169</v>
      </c>
      <c r="C4" s="9" t="s">
        <v>170</v>
      </c>
      <c r="D4" s="33" t="s">
        <v>164</v>
      </c>
      <c r="E4" s="33" t="s">
        <v>169</v>
      </c>
      <c r="F4" s="33" t="s">
        <v>170</v>
      </c>
      <c r="G4" s="33" t="s">
        <v>164</v>
      </c>
      <c r="H4" s="33" t="s">
        <v>169</v>
      </c>
      <c r="I4" s="33" t="s">
        <v>170</v>
      </c>
      <c r="J4" s="33" t="s">
        <v>164</v>
      </c>
      <c r="K4" s="33" t="s">
        <v>169</v>
      </c>
      <c r="L4" s="33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156</v>
      </c>
      <c r="B5" s="9">
        <f>SUM('S1 Maquette'!J19:J303)</f>
        <v>48</v>
      </c>
      <c r="C5" s="9">
        <f>SUM('S1 Maquette'!K19:K303)</f>
        <v>0</v>
      </c>
      <c r="D5" s="9">
        <f>SUM(AB4:AB291)</f>
        <v>240</v>
      </c>
      <c r="E5" s="9">
        <f>SUM('S2 Maquette'!J19:J300)</f>
        <v>45</v>
      </c>
      <c r="F5" s="9">
        <f>SUM('S2 Maquette'!K19:K300)</f>
        <v>18</v>
      </c>
      <c r="G5" s="9">
        <f>SUM(AC4:AC291)</f>
        <v>132</v>
      </c>
      <c r="H5" s="9">
        <f>SUM('S3 Maquette'!J19:J301)</f>
        <v>39</v>
      </c>
      <c r="I5" s="9">
        <f>SUM('S3 Maquette'!K19:K301)</f>
        <v>20</v>
      </c>
      <c r="J5" s="9">
        <f>SUM(AD4:AD291)</f>
        <v>156</v>
      </c>
      <c r="K5" s="9">
        <f>SUM('S4 Maquette'!J19:J300)</f>
        <v>44</v>
      </c>
      <c r="L5" s="9">
        <f>SUM('S4 Maquette'!K19:K300)</f>
        <v>30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23" t="s">
        <v>171</v>
      </c>
      <c r="B6" s="123"/>
      <c r="C6" s="123"/>
      <c r="D6" s="123" t="s">
        <v>171</v>
      </c>
      <c r="E6" s="123"/>
      <c r="F6" s="123"/>
      <c r="G6" s="123" t="s">
        <v>171</v>
      </c>
      <c r="H6" s="123"/>
      <c r="I6" s="123"/>
      <c r="J6" s="123" t="s">
        <v>171</v>
      </c>
      <c r="K6" s="123"/>
      <c r="L6" s="123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23">
        <f>SUM(A5,B5,C5)</f>
        <v>204</v>
      </c>
      <c r="B7" s="123"/>
      <c r="C7" s="123"/>
      <c r="D7" s="123">
        <f>SUM(D5,E5,F5)</f>
        <v>303</v>
      </c>
      <c r="E7" s="123"/>
      <c r="F7" s="123"/>
      <c r="G7" s="123">
        <f>SUM(G5,H5,I5)</f>
        <v>191</v>
      </c>
      <c r="H7" s="123"/>
      <c r="I7" s="123"/>
      <c r="J7" s="123">
        <f>SUM(J5,K5,L5)</f>
        <v>230</v>
      </c>
      <c r="K7" s="123"/>
      <c r="L7" s="123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25" t="s">
        <v>171</v>
      </c>
      <c r="B8" s="126"/>
      <c r="C8" s="126"/>
      <c r="D8" s="126"/>
      <c r="E8" s="126"/>
      <c r="F8" s="127"/>
      <c r="G8" s="125" t="s">
        <v>171</v>
      </c>
      <c r="H8" s="126"/>
      <c r="I8" s="126"/>
      <c r="J8" s="126"/>
      <c r="K8" s="126"/>
      <c r="L8" s="12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28"/>
      <c r="B9" s="129"/>
      <c r="C9" s="129"/>
      <c r="D9" s="129"/>
      <c r="E9" s="129"/>
      <c r="F9" s="130"/>
      <c r="G9" s="128"/>
      <c r="H9" s="129"/>
      <c r="I9" s="129"/>
      <c r="J9" s="129"/>
      <c r="K9" s="129"/>
      <c r="L9" s="13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25">
        <f>SUM(A7,D7)</f>
        <v>507</v>
      </c>
      <c r="B10" s="126"/>
      <c r="C10" s="126"/>
      <c r="D10" s="126"/>
      <c r="E10" s="126"/>
      <c r="F10" s="127"/>
      <c r="G10" s="125">
        <f>SUM(G7,J7)</f>
        <v>421</v>
      </c>
      <c r="H10" s="126"/>
      <c r="I10" s="126"/>
      <c r="J10" s="126"/>
      <c r="K10" s="126"/>
      <c r="L10" s="12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28"/>
      <c r="B11" s="129"/>
      <c r="C11" s="129"/>
      <c r="D11" s="129"/>
      <c r="E11" s="129"/>
      <c r="F11" s="130"/>
      <c r="G11" s="128"/>
      <c r="H11" s="129"/>
      <c r="I11" s="129"/>
      <c r="J11" s="129"/>
      <c r="K11" s="129"/>
      <c r="L11" s="13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30</v>
      </c>
      <c r="AB13" s="9">
        <f>'S2 Maquette'!I28*1.5</f>
        <v>0</v>
      </c>
      <c r="AC13" s="9">
        <f>'S3 Maquette'!I28*1.5</f>
        <v>21</v>
      </c>
      <c r="AD13" s="9">
        <f>'S4 Maquette'!I28*1.5</f>
        <v>33</v>
      </c>
    </row>
    <row r="14" spans="1:30">
      <c r="A14" s="131" t="s">
        <v>172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N14" s="135" t="s">
        <v>173</v>
      </c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AA14" s="9">
        <f>'S1 Maquette'!I29*1.5</f>
        <v>39</v>
      </c>
      <c r="AB14" s="9">
        <f>'S2 Maquette'!I29*1.5</f>
        <v>60</v>
      </c>
      <c r="AC14" s="9">
        <f>'S3 Maquette'!I29*1.5</f>
        <v>12</v>
      </c>
      <c r="AD14" s="9">
        <f>'S4 Maquette'!I29*1.5</f>
        <v>0</v>
      </c>
    </row>
    <row r="15" spans="1:30" ht="20.45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AA15" s="9">
        <f>'S1 Maquette'!I33*1.5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23" t="s">
        <v>165</v>
      </c>
      <c r="B16" s="123"/>
      <c r="C16" s="123"/>
      <c r="D16" s="132" t="s">
        <v>166</v>
      </c>
      <c r="E16" s="133"/>
      <c r="F16" s="134"/>
      <c r="G16" s="123" t="s">
        <v>167</v>
      </c>
      <c r="H16" s="123"/>
      <c r="I16" s="123"/>
      <c r="J16" s="123" t="s">
        <v>168</v>
      </c>
      <c r="K16" s="123"/>
      <c r="L16" s="123"/>
      <c r="N16" s="123" t="s">
        <v>165</v>
      </c>
      <c r="O16" s="123"/>
      <c r="P16" s="123"/>
      <c r="Q16" s="123" t="s">
        <v>166</v>
      </c>
      <c r="R16" s="123"/>
      <c r="S16" s="123"/>
      <c r="T16" s="123" t="s">
        <v>167</v>
      </c>
      <c r="U16" s="123"/>
      <c r="V16" s="123"/>
      <c r="W16" s="123" t="s">
        <v>168</v>
      </c>
      <c r="X16" s="123"/>
      <c r="Y16" s="123"/>
      <c r="AA16" s="9">
        <f>'S1 Maquette'!I34*1.5</f>
        <v>45</v>
      </c>
      <c r="AB16" s="9">
        <f>'S2 Maquette'!I31*1.5</f>
        <v>45</v>
      </c>
      <c r="AC16" s="9">
        <f>'S3 Maquette'!I31*1.5</f>
        <v>45</v>
      </c>
      <c r="AD16" s="9">
        <f>'S4 Maquette'!I31*1.5</f>
        <v>45</v>
      </c>
    </row>
    <row r="17" spans="1:30" ht="25.35" customHeight="1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Maquette'!I35*1.5</f>
        <v>0</v>
      </c>
      <c r="AB17" s="9">
        <f>'S2 Maquette'!I32*1.5</f>
        <v>30</v>
      </c>
      <c r="AC17" s="9">
        <f>'S3 Maquette'!I32*1.5</f>
        <v>30</v>
      </c>
      <c r="AD17" s="9">
        <f>'S4 Maquette'!I32*1.5</f>
        <v>36</v>
      </c>
    </row>
    <row r="18" spans="1:30" ht="25.35" customHeight="1">
      <c r="A18" s="9">
        <f>A5-N18</f>
        <v>-42</v>
      </c>
      <c r="B18" s="9">
        <f>B5-O18</f>
        <v>0</v>
      </c>
      <c r="C18" s="9">
        <f>C5-P18</f>
        <v>0</v>
      </c>
      <c r="D18" s="9">
        <f t="shared" ref="D18:K18" si="0">D5-Q18</f>
        <v>0</v>
      </c>
      <c r="E18" s="9">
        <f t="shared" si="0"/>
        <v>0</v>
      </c>
      <c r="F18" s="9">
        <f t="shared" ca="1" si="0"/>
        <v>18</v>
      </c>
      <c r="G18" s="9">
        <f t="shared" si="0"/>
        <v>-12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>L5-Y18</f>
        <v>0</v>
      </c>
      <c r="N18" s="9">
        <f>SUMIF('S1 Maquette'!M19:M303,"Portée",'S1 Maquette'!I19:I303)*1.5</f>
        <v>198</v>
      </c>
      <c r="O18" s="9">
        <f>SUMIF('S1 Maquette'!M19:M303,"Portée",'S1 Maquette'!J19:J303)</f>
        <v>48</v>
      </c>
      <c r="P18" s="9">
        <f>SUMIF('S1 Maquette'!M19:M303,"Portée",'S1 Maquette'!K19:K303)</f>
        <v>0</v>
      </c>
      <c r="Q18" s="9">
        <f>SUMIF('S2 Maquette'!M19:M300,"Portée",'S2 Maquette'!I19:I300)*1.5</f>
        <v>240</v>
      </c>
      <c r="R18" s="9">
        <f>SUMIF('S2 Maquette'!M19:M300,"Portée",'S2 Maquette'!J19:J300)</f>
        <v>45</v>
      </c>
      <c r="S18" s="9">
        <f ca="1">SUMIF('S2 Maquette'!M9:M300,"Portée",'S2 Maquette'!K19:K300)</f>
        <v>0</v>
      </c>
      <c r="T18" s="9">
        <f>SUMIF('S3 Maquette'!M19:M301,"Portée",'S3 Maquette'!I19:I301)*1.5</f>
        <v>144</v>
      </c>
      <c r="U18" s="9">
        <f>SUMIF('S3 Maquette'!M19:M301,"Portée",'S3 Maquette'!J19:J301)</f>
        <v>39</v>
      </c>
      <c r="V18" s="9">
        <f>SUMIF('S3 Maquette'!M19:M301,"Portée",'S3 Maquette'!K19:K301)</f>
        <v>20</v>
      </c>
      <c r="W18" s="9">
        <f>SUMIF('S4 Maquette'!M19:M300,"Portée",'S4 Maquette'!I19:I300)*1.5</f>
        <v>156</v>
      </c>
      <c r="X18" s="9">
        <f>SUMIF('S4 Maquette'!M19:M300,"Portée",'S4 Maquette'!J19:J300)</f>
        <v>44</v>
      </c>
      <c r="Y18" s="9">
        <f>SUMIF('S4 Maquette'!M19:M300,"Portée",'S4 Maquette'!K19:K300)</f>
        <v>30</v>
      </c>
      <c r="AA18" s="9">
        <f>'S1 Maquette'!I36*1.5</f>
        <v>42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123" t="s">
        <v>171</v>
      </c>
      <c r="B19" s="123"/>
      <c r="C19" s="123"/>
      <c r="D19" s="123" t="s">
        <v>171</v>
      </c>
      <c r="E19" s="123"/>
      <c r="F19" s="123"/>
      <c r="G19" s="123" t="s">
        <v>171</v>
      </c>
      <c r="H19" s="123"/>
      <c r="I19" s="123"/>
      <c r="J19" s="123" t="s">
        <v>171</v>
      </c>
      <c r="K19" s="123"/>
      <c r="L19" s="123"/>
      <c r="AA19" s="9">
        <f>'S1 Maquette'!I37*1.5</f>
        <v>0</v>
      </c>
      <c r="AB19" s="9">
        <f>'S2 Maquette'!I34*1.5</f>
        <v>21</v>
      </c>
      <c r="AC19" s="9">
        <f>'S3 Maquette'!I34*1.5</f>
        <v>15</v>
      </c>
      <c r="AD19" s="9">
        <f>'S4 Maquette'!I34*1.5</f>
        <v>30</v>
      </c>
    </row>
    <row r="20" spans="1:30" ht="26.1" customHeight="1">
      <c r="A20" s="123">
        <f>SUM(A18,B18,C18)</f>
        <v>-42</v>
      </c>
      <c r="B20" s="123"/>
      <c r="C20" s="123"/>
      <c r="D20" s="123">
        <f ca="1">SUM(D18,E18,F18)</f>
        <v>18</v>
      </c>
      <c r="E20" s="123"/>
      <c r="F20" s="123"/>
      <c r="G20" s="123">
        <f>SUM(G18,H18,I18)</f>
        <v>-12</v>
      </c>
      <c r="H20" s="123"/>
      <c r="I20" s="123"/>
      <c r="J20" s="123">
        <f>SUM(J18,K18,L18)</f>
        <v>0</v>
      </c>
      <c r="K20" s="123"/>
      <c r="L20" s="123"/>
      <c r="AA20" s="9">
        <f>'S1 Maquette'!I38*1.5</f>
        <v>0</v>
      </c>
      <c r="AB20" s="9">
        <f>'S2 Maquette'!I35*1.5</f>
        <v>12</v>
      </c>
      <c r="AC20" s="9">
        <f>'S3 Maquette'!I36*1.5</f>
        <v>9</v>
      </c>
      <c r="AD20" s="9">
        <f>'S4 Maquette'!I35*1.5</f>
        <v>12</v>
      </c>
    </row>
    <row r="21" spans="1:30" ht="30.6" customHeight="1">
      <c r="A21" s="132" t="s">
        <v>171</v>
      </c>
      <c r="B21" s="133"/>
      <c r="C21" s="133"/>
      <c r="D21" s="133"/>
      <c r="E21" s="133"/>
      <c r="F21" s="134"/>
      <c r="G21" s="132" t="s">
        <v>171</v>
      </c>
      <c r="H21" s="133"/>
      <c r="I21" s="133"/>
      <c r="J21" s="133"/>
      <c r="K21" s="133"/>
      <c r="L21" s="134"/>
      <c r="AA21" s="9">
        <f>'S1 Maquette'!I39*1.5</f>
        <v>0</v>
      </c>
      <c r="AB21" s="9">
        <f>'S2 Maquette'!I36*1.5</f>
        <v>0</v>
      </c>
      <c r="AC21" s="9">
        <f>'S3 Maquette'!I37*1.5</f>
        <v>0</v>
      </c>
      <c r="AD21" s="9">
        <f>'S4 Maquette'!I36*1.5</f>
        <v>0</v>
      </c>
    </row>
    <row r="22" spans="1:30" ht="25.35" customHeight="1">
      <c r="A22" s="132">
        <f ca="1">SUM(A20,D20)</f>
        <v>-24</v>
      </c>
      <c r="B22" s="133"/>
      <c r="C22" s="133"/>
      <c r="D22" s="133"/>
      <c r="E22" s="133"/>
      <c r="F22" s="134"/>
      <c r="G22" s="132">
        <f>SUM(G20,J20)</f>
        <v>-12</v>
      </c>
      <c r="H22" s="133"/>
      <c r="I22" s="133"/>
      <c r="J22" s="133"/>
      <c r="K22" s="133"/>
      <c r="L22" s="134"/>
      <c r="AA22" s="9">
        <f>'S1 Maquette'!I40*1.5</f>
        <v>0</v>
      </c>
      <c r="AB22" s="9">
        <f>'S2 Maquette'!I37*1.5</f>
        <v>30</v>
      </c>
      <c r="AC22" s="9">
        <f>'S3 Maquette'!I38*1.5</f>
        <v>0</v>
      </c>
      <c r="AD22" s="9">
        <f>'S4 Maquette'!I37*1.5</f>
        <v>0</v>
      </c>
    </row>
    <row r="23" spans="1:30">
      <c r="AA23" s="9">
        <f>'S1 Maquette'!I41*1.5</f>
        <v>0</v>
      </c>
      <c r="AB23" s="9">
        <f>'S2 Maquette'!I38*1.5</f>
        <v>42</v>
      </c>
      <c r="AC23" s="9">
        <f>'S3 Maquette'!I39*1.5</f>
        <v>0</v>
      </c>
      <c r="AD23" s="9">
        <f>'S4 Maquette'!I38*1.5</f>
        <v>0</v>
      </c>
    </row>
    <row r="24" spans="1:30">
      <c r="AA24" s="9">
        <f>'S1 Maquette'!I42*1.5</f>
        <v>0</v>
      </c>
      <c r="AB24" s="9">
        <f>'S2 Maquette'!I39*1.5</f>
        <v>0</v>
      </c>
      <c r="AC24" s="9">
        <f>'S3 Maquette'!I40*1.5</f>
        <v>0</v>
      </c>
      <c r="AD24" s="9">
        <f>'S4 Maquette'!I39*1.5</f>
        <v>0</v>
      </c>
    </row>
    <row r="25" spans="1:30">
      <c r="AA25" s="9">
        <f>'S1 Maquette'!I43*1.5</f>
        <v>0</v>
      </c>
      <c r="AB25" s="9">
        <f>'S2 Maquette'!I40*1.5</f>
        <v>0</v>
      </c>
      <c r="AC25" s="9">
        <f>'S3 Maquette'!I41*1.5</f>
        <v>0</v>
      </c>
      <c r="AD25" s="9">
        <f>'S4 Maquette'!I40*1.5</f>
        <v>0</v>
      </c>
    </row>
    <row r="26" spans="1:30">
      <c r="AA26" s="9">
        <f>'S1 Maquette'!I44*1.5</f>
        <v>0</v>
      </c>
      <c r="AB26" s="9">
        <f>'S2 Maquette'!I41*1.5</f>
        <v>0</v>
      </c>
      <c r="AC26" s="9">
        <f>'S3 Maquette'!I42*1.5</f>
        <v>0</v>
      </c>
      <c r="AD26" s="9">
        <f>'S4 Maquette'!I41*1.5</f>
        <v>0</v>
      </c>
    </row>
    <row r="27" spans="1:30">
      <c r="AA27" s="9">
        <f>'S1 Maquette'!I45*1.5</f>
        <v>0</v>
      </c>
      <c r="AB27" s="9">
        <f>'S2 Maquette'!I42*1.5</f>
        <v>0</v>
      </c>
      <c r="AC27" s="9">
        <f>'S3 Maquette'!I43*1.5</f>
        <v>0</v>
      </c>
      <c r="AD27" s="9">
        <f>'S4 Maquette'!I42*1.5</f>
        <v>0</v>
      </c>
    </row>
    <row r="28" spans="1:30">
      <c r="AA28" s="9">
        <f>'S1 Maquette'!I46*1.5</f>
        <v>0</v>
      </c>
      <c r="AB28" s="9">
        <f>'S2 Maquette'!I43*1.5</f>
        <v>0</v>
      </c>
      <c r="AC28" s="9">
        <f>'S3 Maquette'!I44*1.5</f>
        <v>0</v>
      </c>
      <c r="AD28" s="9">
        <f>'S4 Maquette'!I43*1.5</f>
        <v>0</v>
      </c>
    </row>
    <row r="29" spans="1:30">
      <c r="AA29" s="9">
        <f>'S1 Maquette'!I47*1.5</f>
        <v>0</v>
      </c>
      <c r="AB29" s="9">
        <f>'S2 Maquette'!I44*1.5</f>
        <v>0</v>
      </c>
      <c r="AC29" s="9">
        <f>'S3 Maquette'!I45*1.5</f>
        <v>0</v>
      </c>
      <c r="AD29" s="9">
        <f>'S4 Maquette'!I44*1.5</f>
        <v>0</v>
      </c>
    </row>
    <row r="30" spans="1:30">
      <c r="AA30" s="9">
        <f>'S1 Maquette'!I48*1.5</f>
        <v>0</v>
      </c>
      <c r="AB30" s="9">
        <f>'S2 Maquette'!I45*1.5</f>
        <v>0</v>
      </c>
      <c r="AC30" s="9">
        <f>'S3 Maquette'!I46*1.5</f>
        <v>0</v>
      </c>
      <c r="AD30" s="9">
        <f>'S4 Maquette'!I45*1.5</f>
        <v>0</v>
      </c>
    </row>
    <row r="31" spans="1:30">
      <c r="AA31" s="9">
        <f>'S1 Maquette'!I49*1.5</f>
        <v>0</v>
      </c>
      <c r="AB31" s="9">
        <f>'S2 Maquette'!I46*1.5</f>
        <v>0</v>
      </c>
      <c r="AC31" s="9">
        <f>'S3 Maquette'!I47*1.5</f>
        <v>0</v>
      </c>
      <c r="AD31" s="9">
        <f>'S4 Maquette'!I46*1.5</f>
        <v>0</v>
      </c>
    </row>
    <row r="32" spans="1:30">
      <c r="AA32" s="9">
        <f>'S1 Maquette'!I50*1.5</f>
        <v>0</v>
      </c>
      <c r="AB32" s="9">
        <f>'S2 Maquette'!I47*1.5</f>
        <v>0</v>
      </c>
      <c r="AC32" s="9">
        <f>'S3 Maquette'!I48*1.5</f>
        <v>0</v>
      </c>
      <c r="AD32" s="9">
        <f>'S4 Maquette'!I47*1.5</f>
        <v>0</v>
      </c>
    </row>
    <row r="33" spans="27:30">
      <c r="AA33" s="9">
        <f>'S1 Maquette'!I51*1.5</f>
        <v>0</v>
      </c>
      <c r="AB33" s="9">
        <f>'S2 Maquette'!I48*1.5</f>
        <v>0</v>
      </c>
      <c r="AC33" s="9">
        <f>'S3 Maquette'!I49*1.5</f>
        <v>0</v>
      </c>
      <c r="AD33" s="9">
        <f>'S4 Maquette'!I48*1.5</f>
        <v>0</v>
      </c>
    </row>
    <row r="34" spans="27:30">
      <c r="AA34" s="9">
        <f>'S1 Maquette'!I52*1.5</f>
        <v>0</v>
      </c>
      <c r="AB34" s="9">
        <f>'S2 Maquette'!I49*1.5</f>
        <v>0</v>
      </c>
      <c r="AC34" s="9">
        <f>'S3 Maquette'!I50*1.5</f>
        <v>0</v>
      </c>
      <c r="AD34" s="9">
        <f>'S4 Maquette'!I49*1.5</f>
        <v>0</v>
      </c>
    </row>
    <row r="35" spans="27:30">
      <c r="AA35" s="9">
        <f>'S1 Maquette'!I53*1.5</f>
        <v>0</v>
      </c>
      <c r="AB35" s="9">
        <f>'S2 Maquette'!I50*1.5</f>
        <v>0</v>
      </c>
      <c r="AC35" s="9">
        <f>'S3 Maquette'!I51*1.5</f>
        <v>0</v>
      </c>
      <c r="AD35" s="9">
        <f>'S4 Maquette'!I50*1.5</f>
        <v>0</v>
      </c>
    </row>
    <row r="36" spans="27:30">
      <c r="AA36" s="9">
        <f>'S1 Maquette'!I54*1.5</f>
        <v>0</v>
      </c>
      <c r="AB36" s="9">
        <f>'S2 Maquette'!I51*1.5</f>
        <v>0</v>
      </c>
      <c r="AC36" s="9">
        <f>'S3 Maquette'!I52*1.5</f>
        <v>0</v>
      </c>
      <c r="AD36" s="9">
        <f>'S4 Maquette'!I51*1.5</f>
        <v>0</v>
      </c>
    </row>
    <row r="37" spans="27:30">
      <c r="AA37" s="9">
        <f>'S1 Maquette'!I55*1.5</f>
        <v>0</v>
      </c>
      <c r="AB37" s="9">
        <f>'S2 Maquette'!I52*1.5</f>
        <v>0</v>
      </c>
      <c r="AC37" s="9">
        <f>'S3 Maquette'!I53*1.5</f>
        <v>0</v>
      </c>
      <c r="AD37" s="9">
        <f>'S4 Maquette'!I52*1.5</f>
        <v>0</v>
      </c>
    </row>
    <row r="38" spans="27:30">
      <c r="AA38" s="9">
        <f>'S1 Maquette'!I56*1.5</f>
        <v>0</v>
      </c>
      <c r="AB38" s="9">
        <f>'S2 Maquette'!I53*1.5</f>
        <v>0</v>
      </c>
      <c r="AC38" s="9">
        <f>'S3 Maquette'!I54*1.5</f>
        <v>0</v>
      </c>
      <c r="AD38" s="9">
        <f>'S4 Maquette'!I53*1.5</f>
        <v>0</v>
      </c>
    </row>
    <row r="39" spans="27:30">
      <c r="AA39" s="9">
        <f>'S1 Maquette'!I57*1.5</f>
        <v>0</v>
      </c>
      <c r="AB39" s="9">
        <f>'S2 Maquette'!I54*1.5</f>
        <v>0</v>
      </c>
      <c r="AC39" s="9">
        <f>'S3 Maquette'!I55*1.5</f>
        <v>0</v>
      </c>
      <c r="AD39" s="9">
        <f>'S4 Maquette'!I54*1.5</f>
        <v>0</v>
      </c>
    </row>
    <row r="40" spans="27:30">
      <c r="AA40" s="9">
        <f>'S1 Maquette'!I58*1.5</f>
        <v>0</v>
      </c>
      <c r="AB40" s="9">
        <f>'S2 Maquette'!I55*1.5</f>
        <v>0</v>
      </c>
      <c r="AC40" s="9">
        <f>'S3 Maquette'!I56*1.5</f>
        <v>0</v>
      </c>
      <c r="AD40" s="9">
        <f>'S4 Maquette'!I55*1.5</f>
        <v>0</v>
      </c>
    </row>
    <row r="41" spans="27:30">
      <c r="AA41" s="9">
        <f>'S1 Maquette'!I59*1.5</f>
        <v>0</v>
      </c>
      <c r="AB41" s="9">
        <f>'S2 Maquette'!I56*1.5</f>
        <v>0</v>
      </c>
      <c r="AC41" s="9">
        <f>'S3 Maquette'!I57*1.5</f>
        <v>0</v>
      </c>
      <c r="AD41" s="9">
        <f>'S4 Maquette'!I56*1.5</f>
        <v>0</v>
      </c>
    </row>
    <row r="42" spans="27:30">
      <c r="AA42" s="9">
        <f>'S1 Maquette'!I60*1.5</f>
        <v>0</v>
      </c>
      <c r="AB42" s="9">
        <f>'S2 Maquette'!I57*1.5</f>
        <v>0</v>
      </c>
      <c r="AC42" s="9">
        <f>'S3 Maquette'!I58*1.5</f>
        <v>0</v>
      </c>
      <c r="AD42" s="9">
        <f>'S4 Maquette'!I57*1.5</f>
        <v>0</v>
      </c>
    </row>
    <row r="43" spans="27:30">
      <c r="AA43" s="9">
        <f>'S1 Maquette'!I61*1.5</f>
        <v>0</v>
      </c>
      <c r="AB43" s="9">
        <f>'S2 Maquette'!I58*1.5</f>
        <v>0</v>
      </c>
      <c r="AC43" s="9">
        <f>'S3 Maquette'!I59*1.5</f>
        <v>0</v>
      </c>
      <c r="AD43" s="9">
        <f>'S4 Maquette'!I58*1.5</f>
        <v>0</v>
      </c>
    </row>
    <row r="44" spans="27:30">
      <c r="AA44" s="9">
        <f>'S1 Maquette'!I62*1.5</f>
        <v>0</v>
      </c>
      <c r="AB44" s="9">
        <f>'S2 Maquette'!I59*1.5</f>
        <v>0</v>
      </c>
      <c r="AC44" s="9">
        <f>'S3 Maquette'!I60*1.5</f>
        <v>0</v>
      </c>
      <c r="AD44" s="9">
        <f>'S4 Maquette'!I59*1.5</f>
        <v>0</v>
      </c>
    </row>
    <row r="45" spans="27:30">
      <c r="AA45" s="9">
        <f>'S1 Maquette'!I63*1.5</f>
        <v>0</v>
      </c>
      <c r="AB45" s="9">
        <f>'S2 Maquette'!I60*1.5</f>
        <v>0</v>
      </c>
      <c r="AC45" s="9">
        <f>'S3 Maquette'!I61*1.5</f>
        <v>0</v>
      </c>
      <c r="AD45" s="9">
        <f>'S4 Maquette'!I60*1.5</f>
        <v>0</v>
      </c>
    </row>
    <row r="46" spans="27:30">
      <c r="AA46" s="9">
        <f>'S1 Maquette'!I64*1.5</f>
        <v>0</v>
      </c>
      <c r="AB46" s="9">
        <f>'S2 Maquette'!I61*1.5</f>
        <v>0</v>
      </c>
      <c r="AC46" s="9">
        <f>'S3 Maquette'!I62*1.5</f>
        <v>0</v>
      </c>
      <c r="AD46" s="9">
        <f>'S4 Maquette'!I61*1.5</f>
        <v>0</v>
      </c>
    </row>
    <row r="47" spans="27:30">
      <c r="AA47" s="9">
        <f>'S1 Maquette'!I65*1.5</f>
        <v>0</v>
      </c>
      <c r="AB47" s="9">
        <f>'S2 Maquette'!I62*1.5</f>
        <v>0</v>
      </c>
      <c r="AC47" s="9">
        <f>'S3 Maquette'!I63*1.5</f>
        <v>0</v>
      </c>
      <c r="AD47" s="9">
        <f>'S4 Maquette'!I62*1.5</f>
        <v>0</v>
      </c>
    </row>
    <row r="48" spans="27:30">
      <c r="AA48" s="9">
        <f>'S1 Maquette'!I66*1.5</f>
        <v>0</v>
      </c>
      <c r="AB48" s="9">
        <f>'S2 Maquette'!I63*1.5</f>
        <v>0</v>
      </c>
      <c r="AC48" s="9">
        <f>'S3 Maquette'!I64*1.5</f>
        <v>0</v>
      </c>
      <c r="AD48" s="9">
        <f>'S4 Maquette'!I63*1.5</f>
        <v>0</v>
      </c>
    </row>
    <row r="49" spans="27:30">
      <c r="AA49" s="9">
        <f>'S1 Maquette'!I67*1.5</f>
        <v>0</v>
      </c>
      <c r="AB49" s="9">
        <f>'S2 Maquette'!I64*1.5</f>
        <v>0</v>
      </c>
      <c r="AC49" s="9">
        <f>'S3 Maquette'!I65*1.5</f>
        <v>0</v>
      </c>
      <c r="AD49" s="9">
        <f>'S4 Maquette'!I64*1.5</f>
        <v>0</v>
      </c>
    </row>
    <row r="50" spans="27:30">
      <c r="AA50" s="9">
        <f>'S1 Maquette'!I68*1.5</f>
        <v>0</v>
      </c>
      <c r="AB50" s="9">
        <f>'S2 Maquette'!I65*1.5</f>
        <v>0</v>
      </c>
      <c r="AC50" s="9">
        <f>'S3 Maquette'!I66*1.5</f>
        <v>0</v>
      </c>
      <c r="AD50" s="9">
        <f>'S4 Maquette'!I65*1.5</f>
        <v>0</v>
      </c>
    </row>
    <row r="51" spans="27:30">
      <c r="AA51" s="9">
        <f>'S1 Maquette'!I69*1.5</f>
        <v>0</v>
      </c>
      <c r="AB51" s="9">
        <f>'S2 Maquette'!I66*1.5</f>
        <v>0</v>
      </c>
      <c r="AC51" s="9">
        <f>'S3 Maquette'!I67*1.5</f>
        <v>0</v>
      </c>
      <c r="AD51" s="9">
        <f>'S4 Maquette'!I66*1.5</f>
        <v>0</v>
      </c>
    </row>
    <row r="52" spans="27:30">
      <c r="AA52" s="9">
        <f>'S1 Maquette'!I70*1.5</f>
        <v>0</v>
      </c>
      <c r="AB52" s="9">
        <f>'S2 Maquette'!I67*1.5</f>
        <v>0</v>
      </c>
      <c r="AC52" s="9">
        <f>'S3 Maquette'!I68*1.5</f>
        <v>0</v>
      </c>
      <c r="AD52" s="9">
        <f>'S4 Maquette'!I67*1.5</f>
        <v>0</v>
      </c>
    </row>
    <row r="53" spans="27:30">
      <c r="AA53" s="9">
        <f>'S1 Maquette'!I71*1.5</f>
        <v>0</v>
      </c>
      <c r="AB53" s="9">
        <f>'S2 Maquette'!I68*1.5</f>
        <v>0</v>
      </c>
      <c r="AC53" s="9">
        <f>'S3 Maquette'!I69*1.5</f>
        <v>0</v>
      </c>
      <c r="AD53" s="9">
        <f>'S4 Maquette'!I68*1.5</f>
        <v>0</v>
      </c>
    </row>
    <row r="54" spans="27:30">
      <c r="AA54" s="9">
        <f>'S1 Maquette'!I72*1.5</f>
        <v>0</v>
      </c>
      <c r="AB54" s="9">
        <f>'S2 Maquette'!I69*1.5</f>
        <v>0</v>
      </c>
      <c r="AC54" s="9">
        <f>'S3 Maquette'!I70*1.5</f>
        <v>0</v>
      </c>
      <c r="AD54" s="9">
        <f>'S4 Maquette'!I69*1.5</f>
        <v>0</v>
      </c>
    </row>
    <row r="55" spans="27:30">
      <c r="AA55" s="9">
        <f>'S1 Maquette'!I73*1.5</f>
        <v>0</v>
      </c>
      <c r="AB55" s="9">
        <f>'S2 Maquette'!I70*1.5</f>
        <v>0</v>
      </c>
      <c r="AC55" s="9">
        <f>'S3 Maquette'!I71*1.5</f>
        <v>0</v>
      </c>
      <c r="AD55" s="9">
        <f>'S4 Maquette'!I70*1.5</f>
        <v>0</v>
      </c>
    </row>
    <row r="56" spans="27:30">
      <c r="AA56" s="9">
        <f>'S1 Maquette'!I74*1.5</f>
        <v>0</v>
      </c>
      <c r="AB56" s="9">
        <f>'S2 Maquette'!I71*1.5</f>
        <v>0</v>
      </c>
      <c r="AC56" s="9">
        <f>'S3 Maquette'!I72*1.5</f>
        <v>0</v>
      </c>
      <c r="AD56" s="9">
        <f>'S4 Maquette'!I71*1.5</f>
        <v>0</v>
      </c>
    </row>
    <row r="57" spans="27:30">
      <c r="AA57" s="9">
        <f>'S1 Maquette'!I75*1.5</f>
        <v>0</v>
      </c>
      <c r="AB57" s="9">
        <f>'S2 Maquette'!I72*1.5</f>
        <v>0</v>
      </c>
      <c r="AC57" s="9">
        <f>'S3 Maquette'!I73*1.5</f>
        <v>0</v>
      </c>
      <c r="AD57" s="9">
        <f>'S4 Maquette'!I72*1.5</f>
        <v>0</v>
      </c>
    </row>
    <row r="58" spans="27:30">
      <c r="AA58" s="9">
        <f>'S1 Maquette'!I76*1.5</f>
        <v>0</v>
      </c>
      <c r="AB58" s="9">
        <f>'S2 Maquette'!I73*1.5</f>
        <v>0</v>
      </c>
      <c r="AC58" s="9">
        <f>'S3 Maquette'!I74*1.5</f>
        <v>0</v>
      </c>
      <c r="AD58" s="9">
        <f>'S4 Maquette'!I73*1.5</f>
        <v>0</v>
      </c>
    </row>
    <row r="59" spans="27:30">
      <c r="AA59" s="9">
        <f>'S1 Maquette'!I77*1.5</f>
        <v>0</v>
      </c>
      <c r="AB59" s="9">
        <f>'S2 Maquette'!I74*1.5</f>
        <v>0</v>
      </c>
      <c r="AC59" s="9">
        <f>'S3 Maquette'!I75*1.5</f>
        <v>0</v>
      </c>
      <c r="AD59" s="9">
        <f>'S4 Maquette'!I74*1.5</f>
        <v>0</v>
      </c>
    </row>
    <row r="60" spans="27:30">
      <c r="AA60" s="9">
        <f>'S1 Maquette'!I78*1.5</f>
        <v>0</v>
      </c>
      <c r="AB60" s="9">
        <f>'S2 Maquette'!I75*1.5</f>
        <v>0</v>
      </c>
      <c r="AC60" s="9">
        <f>'S3 Maquette'!I76*1.5</f>
        <v>0</v>
      </c>
      <c r="AD60" s="9">
        <f>'S4 Maquette'!I75*1.5</f>
        <v>0</v>
      </c>
    </row>
    <row r="61" spans="27:30">
      <c r="AA61" s="9">
        <f>'S1 Maquette'!I79*1.5</f>
        <v>0</v>
      </c>
      <c r="AB61" s="9">
        <f>'S2 Maquette'!I76*1.5</f>
        <v>0</v>
      </c>
      <c r="AC61" s="9">
        <f>'S3 Maquette'!I77*1.5</f>
        <v>0</v>
      </c>
      <c r="AD61" s="9">
        <f>'S4 Maquette'!I76*1.5</f>
        <v>0</v>
      </c>
    </row>
    <row r="62" spans="27:30">
      <c r="AA62" s="9">
        <f>'S1 Maquette'!I80*1.5</f>
        <v>0</v>
      </c>
      <c r="AB62" s="9">
        <f>'S2 Maquette'!I77*1.5</f>
        <v>0</v>
      </c>
      <c r="AC62" s="9">
        <f>'S3 Maquette'!I78*1.5</f>
        <v>0</v>
      </c>
      <c r="AD62" s="9">
        <f>'S4 Maquette'!I77*1.5</f>
        <v>0</v>
      </c>
    </row>
    <row r="63" spans="27:30">
      <c r="AA63" s="9">
        <f>'S1 Maquette'!I81*1.5</f>
        <v>0</v>
      </c>
      <c r="AB63" s="9">
        <f>'S2 Maquette'!I78*1.5</f>
        <v>0</v>
      </c>
      <c r="AC63" s="9">
        <f>'S3 Maquette'!I79*1.5</f>
        <v>0</v>
      </c>
      <c r="AD63" s="9">
        <f>'S4 Maquette'!I78*1.5</f>
        <v>0</v>
      </c>
    </row>
    <row r="64" spans="27:30">
      <c r="AA64" s="9">
        <f>'S1 Maquette'!I82*1.5</f>
        <v>0</v>
      </c>
      <c r="AB64" s="9">
        <f>'S2 Maquette'!I79*1.5</f>
        <v>0</v>
      </c>
      <c r="AC64" s="9">
        <f>'S3 Maquette'!I80*1.5</f>
        <v>0</v>
      </c>
      <c r="AD64" s="9">
        <f>'S4 Maquette'!I79*1.5</f>
        <v>0</v>
      </c>
    </row>
    <row r="65" spans="27:30">
      <c r="AA65" s="9">
        <f>'S1 Maquette'!I83*1.5</f>
        <v>0</v>
      </c>
      <c r="AB65" s="9">
        <f>'S2 Maquette'!I80*1.5</f>
        <v>0</v>
      </c>
      <c r="AC65" s="9">
        <f>'S3 Maquette'!I81*1.5</f>
        <v>0</v>
      </c>
      <c r="AD65" s="9">
        <f>'S4 Maquette'!I80*1.5</f>
        <v>0</v>
      </c>
    </row>
    <row r="66" spans="27:30">
      <c r="AA66" s="9">
        <f>'S1 Maquette'!I84*1.5</f>
        <v>0</v>
      </c>
      <c r="AB66" s="9">
        <f>'S2 Maquette'!I81*1.5</f>
        <v>0</v>
      </c>
      <c r="AC66" s="9">
        <f>'S3 Maquette'!I82*1.5</f>
        <v>0</v>
      </c>
      <c r="AD66" s="9">
        <f>'S4 Maquette'!I81*1.5</f>
        <v>0</v>
      </c>
    </row>
    <row r="67" spans="27:30">
      <c r="AA67" s="9">
        <f>'S1 Maquette'!I85*1.5</f>
        <v>0</v>
      </c>
      <c r="AB67" s="9">
        <f>'S2 Maquette'!I82*1.5</f>
        <v>0</v>
      </c>
      <c r="AC67" s="9">
        <f>'S3 Maquette'!I83*1.5</f>
        <v>0</v>
      </c>
      <c r="AD67" s="9">
        <f>'S4 Maquette'!I82*1.5</f>
        <v>0</v>
      </c>
    </row>
    <row r="68" spans="27:30">
      <c r="AA68" s="9">
        <f>'S1 Maquette'!I86*1.5</f>
        <v>0</v>
      </c>
      <c r="AB68" s="9">
        <f>'S2 Maquette'!I83*1.5</f>
        <v>0</v>
      </c>
      <c r="AC68" s="9">
        <f>'S3 Maquette'!I84*1.5</f>
        <v>0</v>
      </c>
      <c r="AD68" s="9">
        <f>'S4 Maquette'!I83*1.5</f>
        <v>0</v>
      </c>
    </row>
    <row r="69" spans="27:30">
      <c r="AA69" s="9">
        <f>'S1 Maquette'!I87*1.5</f>
        <v>0</v>
      </c>
      <c r="AB69" s="9">
        <f>'S2 Maquette'!I84*1.5</f>
        <v>0</v>
      </c>
      <c r="AC69" s="9">
        <f>'S3 Maquette'!I85*1.5</f>
        <v>0</v>
      </c>
      <c r="AD69" s="9">
        <f>'S4 Maquette'!I84*1.5</f>
        <v>0</v>
      </c>
    </row>
    <row r="70" spans="27:30">
      <c r="AA70" s="9">
        <f>'S1 Maquette'!I88*1.5</f>
        <v>0</v>
      </c>
      <c r="AB70" s="9">
        <f>'S2 Maquette'!I85*1.5</f>
        <v>0</v>
      </c>
      <c r="AC70" s="9">
        <f>'S3 Maquette'!I86*1.5</f>
        <v>0</v>
      </c>
      <c r="AD70" s="9">
        <f>'S4 Maquette'!I85*1.5</f>
        <v>0</v>
      </c>
    </row>
    <row r="71" spans="27:30">
      <c r="AA71" s="9">
        <f>'S1 Maquette'!I89*1.5</f>
        <v>0</v>
      </c>
      <c r="AB71" s="9">
        <f>'S2 Maquette'!I86*1.5</f>
        <v>0</v>
      </c>
      <c r="AC71" s="9">
        <f>'S3 Maquette'!I87*1.5</f>
        <v>0</v>
      </c>
      <c r="AD71" s="9">
        <f>'S4 Maquette'!I86*1.5</f>
        <v>0</v>
      </c>
    </row>
    <row r="72" spans="27:30">
      <c r="AA72" s="9">
        <f>'S1 Maquette'!I90*1.5</f>
        <v>0</v>
      </c>
      <c r="AB72" s="9">
        <f>'S2 Maquette'!I87*1.5</f>
        <v>0</v>
      </c>
      <c r="AC72" s="9">
        <f>'S3 Maquette'!I88*1.5</f>
        <v>0</v>
      </c>
      <c r="AD72" s="9">
        <f>'S4 Maquette'!I87*1.5</f>
        <v>0</v>
      </c>
    </row>
    <row r="73" spans="27:30">
      <c r="AA73" s="9">
        <f>'S1 Maquette'!I91*1.5</f>
        <v>0</v>
      </c>
      <c r="AB73" s="9">
        <f>'S2 Maquette'!I88*1.5</f>
        <v>0</v>
      </c>
      <c r="AC73" s="9">
        <f>'S3 Maquette'!I89*1.5</f>
        <v>0</v>
      </c>
      <c r="AD73" s="9">
        <f>'S4 Maquette'!I88*1.5</f>
        <v>0</v>
      </c>
    </row>
    <row r="74" spans="27:30">
      <c r="AA74" s="9">
        <f>'S1 Maquette'!I92*1.5</f>
        <v>0</v>
      </c>
      <c r="AB74" s="9">
        <f>'S2 Maquette'!I89*1.5</f>
        <v>0</v>
      </c>
      <c r="AC74" s="9">
        <f>'S3 Maquette'!I90*1.5</f>
        <v>0</v>
      </c>
      <c r="AD74" s="9">
        <f>'S4 Maquette'!I89*1.5</f>
        <v>0</v>
      </c>
    </row>
    <row r="75" spans="27:30">
      <c r="AA75" s="9">
        <f>'S1 Maquette'!I93*1.5</f>
        <v>0</v>
      </c>
      <c r="AB75" s="9">
        <f>'S2 Maquette'!I90*1.5</f>
        <v>0</v>
      </c>
      <c r="AC75" s="9">
        <f>'S3 Maquette'!I91*1.5</f>
        <v>0</v>
      </c>
      <c r="AD75" s="9">
        <f>'S4 Maquette'!I90*1.5</f>
        <v>0</v>
      </c>
    </row>
    <row r="76" spans="27:30">
      <c r="AA76" s="9">
        <f>'S1 Maquette'!I94*1.5</f>
        <v>0</v>
      </c>
      <c r="AB76" s="9">
        <f>'S2 Maquette'!I91*1.5</f>
        <v>0</v>
      </c>
      <c r="AC76" s="9">
        <f>'S3 Maquette'!I92*1.5</f>
        <v>0</v>
      </c>
      <c r="AD76" s="9">
        <f>'S4 Maquette'!I91*1.5</f>
        <v>0</v>
      </c>
    </row>
    <row r="77" spans="27:30">
      <c r="AA77" s="9">
        <f>'S1 Maquette'!I95*1.5</f>
        <v>0</v>
      </c>
      <c r="AB77" s="9">
        <f>'S2 Maquette'!I92*1.5</f>
        <v>0</v>
      </c>
      <c r="AC77" s="9">
        <f>'S3 Maquette'!I93*1.5</f>
        <v>0</v>
      </c>
      <c r="AD77" s="9">
        <f>'S4 Maquette'!I92*1.5</f>
        <v>0</v>
      </c>
    </row>
    <row r="78" spans="27:30">
      <c r="AA78" s="9">
        <f>'S1 Maquette'!I96*1.5</f>
        <v>0</v>
      </c>
      <c r="AB78" s="9">
        <f>'S2 Maquette'!I93*1.5</f>
        <v>0</v>
      </c>
      <c r="AC78" s="9">
        <f>'S3 Maquette'!I94*1.5</f>
        <v>0</v>
      </c>
      <c r="AD78" s="9">
        <f>'S4 Maquette'!I93*1.5</f>
        <v>0</v>
      </c>
    </row>
    <row r="79" spans="27:30">
      <c r="AA79" s="9">
        <f>'S1 Maquette'!I97*1.5</f>
        <v>0</v>
      </c>
      <c r="AB79" s="9">
        <f>'S2 Maquette'!I94*1.5</f>
        <v>0</v>
      </c>
      <c r="AC79" s="9">
        <f>'S3 Maquette'!I95*1.5</f>
        <v>0</v>
      </c>
      <c r="AD79" s="9">
        <f>'S4 Maquette'!I94*1.5</f>
        <v>0</v>
      </c>
    </row>
    <row r="80" spans="27:30">
      <c r="AA80" s="9">
        <f>'S1 Maquette'!I98*1.5</f>
        <v>0</v>
      </c>
      <c r="AB80" s="9">
        <f>'S2 Maquette'!I95*1.5</f>
        <v>0</v>
      </c>
      <c r="AC80" s="9">
        <f>'S3 Maquette'!I96*1.5</f>
        <v>0</v>
      </c>
      <c r="AD80" s="9">
        <f>'S4 Maquette'!I95*1.5</f>
        <v>0</v>
      </c>
    </row>
    <row r="81" spans="27:30">
      <c r="AA81" s="9">
        <f>'S1 Maquette'!I99*1.5</f>
        <v>0</v>
      </c>
      <c r="AB81" s="9">
        <f>'S2 Maquette'!I96*1.5</f>
        <v>0</v>
      </c>
      <c r="AC81" s="9">
        <f>'S3 Maquette'!I97*1.5</f>
        <v>0</v>
      </c>
      <c r="AD81" s="9">
        <f>'S4 Maquette'!I96*1.5</f>
        <v>0</v>
      </c>
    </row>
    <row r="82" spans="27:30">
      <c r="AA82" s="9">
        <f>'S1 Maquette'!I100*1.5</f>
        <v>0</v>
      </c>
      <c r="AB82" s="9">
        <f>'S2 Maquette'!I97*1.5</f>
        <v>0</v>
      </c>
      <c r="AC82" s="9">
        <f>'S3 Maquette'!I98*1.5</f>
        <v>0</v>
      </c>
      <c r="AD82" s="9">
        <f>'S4 Maquette'!I97*1.5</f>
        <v>0</v>
      </c>
    </row>
    <row r="83" spans="27:30">
      <c r="AA83" s="9">
        <f>'S1 Maquette'!I101*1.5</f>
        <v>0</v>
      </c>
      <c r="AB83" s="9">
        <f>'S2 Maquette'!I98*1.5</f>
        <v>0</v>
      </c>
      <c r="AC83" s="9">
        <f>'S3 Maquette'!I99*1.5</f>
        <v>0</v>
      </c>
      <c r="AD83" s="9">
        <f>'S4 Maquette'!I98*1.5</f>
        <v>0</v>
      </c>
    </row>
    <row r="84" spans="27:30">
      <c r="AA84" s="9">
        <f>'S1 Maquette'!I102*1.5</f>
        <v>0</v>
      </c>
      <c r="AB84" s="9">
        <f>'S2 Maquette'!I99*1.5</f>
        <v>0</v>
      </c>
      <c r="AC84" s="9">
        <f>'S3 Maquette'!I100*1.5</f>
        <v>0</v>
      </c>
      <c r="AD84" s="9">
        <f>'S4 Maquette'!I99*1.5</f>
        <v>0</v>
      </c>
    </row>
    <row r="85" spans="27:30">
      <c r="AA85" s="9">
        <f>'S1 Maquette'!I103*1.5</f>
        <v>0</v>
      </c>
      <c r="AB85" s="9">
        <f>'S2 Maquette'!I100*1.5</f>
        <v>0</v>
      </c>
      <c r="AC85" s="9">
        <f>'S3 Maquette'!I101*1.5</f>
        <v>0</v>
      </c>
      <c r="AD85" s="9">
        <f>'S4 Maquette'!I100*1.5</f>
        <v>0</v>
      </c>
    </row>
    <row r="86" spans="27:30">
      <c r="AA86" s="9">
        <f>'S1 Maquette'!I104*1.5</f>
        <v>0</v>
      </c>
      <c r="AB86" s="9">
        <f>'S2 Maquette'!I101*1.5</f>
        <v>0</v>
      </c>
      <c r="AC86" s="9">
        <f>'S3 Maquette'!I102*1.5</f>
        <v>0</v>
      </c>
      <c r="AD86" s="9">
        <f>'S4 Maquette'!I101*1.5</f>
        <v>0</v>
      </c>
    </row>
    <row r="87" spans="27:30">
      <c r="AA87" s="9">
        <f>'S1 Maquette'!I105*1.5</f>
        <v>0</v>
      </c>
      <c r="AB87" s="9">
        <f>'S2 Maquette'!I102*1.5</f>
        <v>0</v>
      </c>
      <c r="AC87" s="9">
        <f>'S3 Maquette'!I103*1.5</f>
        <v>0</v>
      </c>
      <c r="AD87" s="9">
        <f>'S4 Maquette'!I102*1.5</f>
        <v>0</v>
      </c>
    </row>
    <row r="88" spans="27:30">
      <c r="AA88" s="9">
        <f>'S1 Maquette'!I106*1.5</f>
        <v>0</v>
      </c>
      <c r="AB88" s="9">
        <f>'S2 Maquette'!I103*1.5</f>
        <v>0</v>
      </c>
      <c r="AC88" s="9">
        <f>'S3 Maquette'!I104*1.5</f>
        <v>0</v>
      </c>
      <c r="AD88" s="9">
        <f>'S4 Maquette'!I103*1.5</f>
        <v>0</v>
      </c>
    </row>
    <row r="89" spans="27:30">
      <c r="AA89" s="9">
        <f>'S1 Maquette'!I107*1.5</f>
        <v>0</v>
      </c>
      <c r="AB89" s="9">
        <f>'S2 Maquette'!I104*1.5</f>
        <v>0</v>
      </c>
      <c r="AC89" s="9">
        <f>'S3 Maquette'!I105*1.5</f>
        <v>0</v>
      </c>
      <c r="AD89" s="9">
        <f>'S4 Maquette'!I104*1.5</f>
        <v>0</v>
      </c>
    </row>
    <row r="90" spans="27:30">
      <c r="AA90" s="9">
        <f>'S1 Maquette'!I108*1.5</f>
        <v>0</v>
      </c>
      <c r="AB90" s="9">
        <f>'S2 Maquette'!I105*1.5</f>
        <v>0</v>
      </c>
      <c r="AC90" s="9">
        <f>'S3 Maquette'!I106*1.5</f>
        <v>0</v>
      </c>
      <c r="AD90" s="9">
        <f>'S4 Maquette'!I105*1.5</f>
        <v>0</v>
      </c>
    </row>
    <row r="91" spans="27:30">
      <c r="AA91" s="9">
        <f>'S1 Maquette'!I109*1.5</f>
        <v>0</v>
      </c>
      <c r="AB91" s="9">
        <f>'S2 Maquette'!I106*1.5</f>
        <v>0</v>
      </c>
      <c r="AC91" s="9">
        <f>'S3 Maquette'!I107*1.5</f>
        <v>0</v>
      </c>
      <c r="AD91" s="9">
        <f>'S4 Maquette'!I106*1.5</f>
        <v>0</v>
      </c>
    </row>
    <row r="92" spans="27:30">
      <c r="AA92" s="9">
        <f>'S1 Maquette'!I110*1.5</f>
        <v>0</v>
      </c>
      <c r="AB92" s="9">
        <f>'S2 Maquette'!I107*1.5</f>
        <v>0</v>
      </c>
      <c r="AC92" s="9">
        <f>'S3 Maquette'!I108*1.5</f>
        <v>0</v>
      </c>
      <c r="AD92" s="9">
        <f>'S4 Maquette'!I107*1.5</f>
        <v>0</v>
      </c>
    </row>
    <row r="93" spans="27:30">
      <c r="AA93" s="9">
        <f>'S1 Maquette'!I111*1.5</f>
        <v>0</v>
      </c>
      <c r="AB93" s="9">
        <f>'S2 Maquette'!I108*1.5</f>
        <v>0</v>
      </c>
      <c r="AC93" s="9">
        <f>'S3 Maquette'!I109*1.5</f>
        <v>0</v>
      </c>
      <c r="AD93" s="9">
        <f>'S4 Maquette'!I108*1.5</f>
        <v>0</v>
      </c>
    </row>
    <row r="94" spans="27:30">
      <c r="AA94" s="9">
        <f>'S1 Maquette'!I112*1.5</f>
        <v>0</v>
      </c>
      <c r="AB94" s="9">
        <f>'S2 Maquette'!I109*1.5</f>
        <v>0</v>
      </c>
      <c r="AC94" s="9">
        <f>'S3 Maquette'!I110*1.5</f>
        <v>0</v>
      </c>
      <c r="AD94" s="9">
        <f>'S4 Maquette'!I109*1.5</f>
        <v>0</v>
      </c>
    </row>
    <row r="95" spans="27:30">
      <c r="AA95" s="9">
        <f>'S1 Maquette'!I113*1.5</f>
        <v>0</v>
      </c>
      <c r="AB95" s="9">
        <f>'S2 Maquette'!I110*1.5</f>
        <v>0</v>
      </c>
      <c r="AC95" s="9">
        <f>'S3 Maquette'!I111*1.5</f>
        <v>0</v>
      </c>
      <c r="AD95" s="9">
        <f>'S4 Maquette'!I110*1.5</f>
        <v>0</v>
      </c>
    </row>
    <row r="96" spans="27:30">
      <c r="AA96" s="9">
        <f>'S1 Maquette'!I114*1.5</f>
        <v>0</v>
      </c>
      <c r="AB96" s="9">
        <f>'S2 Maquette'!I111*1.5</f>
        <v>0</v>
      </c>
      <c r="AC96" s="9">
        <f>'S3 Maquette'!I112*1.5</f>
        <v>0</v>
      </c>
      <c r="AD96" s="9">
        <f>'S4 Maquette'!I111*1.5</f>
        <v>0</v>
      </c>
    </row>
    <row r="97" spans="27:30">
      <c r="AA97" s="9">
        <f>'S1 Maquette'!I115*1.5</f>
        <v>0</v>
      </c>
      <c r="AB97" s="9">
        <f>'S2 Maquette'!I112*1.5</f>
        <v>0</v>
      </c>
      <c r="AC97" s="9">
        <f>'S3 Maquette'!I113*1.5</f>
        <v>0</v>
      </c>
      <c r="AD97" s="9">
        <f>'S4 Maquette'!I112*1.5</f>
        <v>0</v>
      </c>
    </row>
    <row r="98" spans="27:30">
      <c r="AA98" s="9">
        <f>'S1 Maquette'!I116*1.5</f>
        <v>0</v>
      </c>
      <c r="AB98" s="9">
        <f>'S2 Maquette'!I113*1.5</f>
        <v>0</v>
      </c>
      <c r="AC98" s="9">
        <f>'S3 Maquette'!I114*1.5</f>
        <v>0</v>
      </c>
      <c r="AD98" s="9">
        <f>'S4 Maquette'!I113*1.5</f>
        <v>0</v>
      </c>
    </row>
    <row r="99" spans="27:30">
      <c r="AA99" s="9">
        <f>'S1 Maquette'!I117*1.5</f>
        <v>0</v>
      </c>
      <c r="AB99" s="9">
        <f>'S2 Maquette'!I114*1.5</f>
        <v>0</v>
      </c>
      <c r="AC99" s="9">
        <f>'S3 Maquette'!I115*1.5</f>
        <v>0</v>
      </c>
      <c r="AD99" s="9">
        <f>'S4 Maquette'!I114*1.5</f>
        <v>0</v>
      </c>
    </row>
    <row r="100" spans="27:30">
      <c r="AA100" s="9">
        <f>'S1 Maquette'!I118*1.5</f>
        <v>0</v>
      </c>
      <c r="AB100" s="9">
        <f>'S2 Maquette'!I115*1.5</f>
        <v>0</v>
      </c>
      <c r="AC100" s="9">
        <f>'S3 Maquette'!I116*1.5</f>
        <v>0</v>
      </c>
      <c r="AD100" s="9">
        <f>'S4 Maquette'!I115*1.5</f>
        <v>0</v>
      </c>
    </row>
    <row r="101" spans="27:30">
      <c r="AA101" s="9">
        <f>'S1 Maquette'!I119*1.5</f>
        <v>0</v>
      </c>
      <c r="AB101" s="9">
        <f>'S2 Maquette'!I116*1.5</f>
        <v>0</v>
      </c>
      <c r="AC101" s="9">
        <f>'S3 Maquette'!I117*1.5</f>
        <v>0</v>
      </c>
      <c r="AD101" s="9">
        <f>'S4 Maquette'!I116*1.5</f>
        <v>0</v>
      </c>
    </row>
    <row r="102" spans="27:30">
      <c r="AA102" s="9">
        <f>'S1 Maquette'!I120*1.5</f>
        <v>0</v>
      </c>
      <c r="AB102" s="9">
        <f>'S2 Maquette'!I117*1.5</f>
        <v>0</v>
      </c>
      <c r="AC102" s="9">
        <f>'S3 Maquette'!I118*1.5</f>
        <v>0</v>
      </c>
      <c r="AD102" s="9">
        <f>'S4 Maquette'!I117*1.5</f>
        <v>0</v>
      </c>
    </row>
    <row r="103" spans="27:30">
      <c r="AA103" s="9">
        <f>'S1 Maquette'!I121*1.5</f>
        <v>0</v>
      </c>
      <c r="AB103" s="9">
        <f>'S2 Maquette'!I118*1.5</f>
        <v>0</v>
      </c>
      <c r="AC103" s="9">
        <f>'S3 Maquette'!I119*1.5</f>
        <v>0</v>
      </c>
      <c r="AD103" s="9">
        <f>'S4 Maquette'!I118*1.5</f>
        <v>0</v>
      </c>
    </row>
    <row r="104" spans="27:30">
      <c r="AA104" s="9">
        <f>'S1 Maquette'!I122*1.5</f>
        <v>0</v>
      </c>
      <c r="AB104" s="9">
        <f>'S2 Maquette'!I119*1.5</f>
        <v>0</v>
      </c>
      <c r="AC104" s="9">
        <f>'S3 Maquette'!I120*1.5</f>
        <v>0</v>
      </c>
      <c r="AD104" s="9">
        <f>'S4 Maquette'!I119*1.5</f>
        <v>0</v>
      </c>
    </row>
    <row r="105" spans="27:30">
      <c r="AA105" s="9">
        <f>'S1 Maquette'!I123*1.5</f>
        <v>0</v>
      </c>
      <c r="AB105" s="9">
        <f>'S2 Maquette'!I120*1.5</f>
        <v>0</v>
      </c>
      <c r="AC105" s="9">
        <f>'S3 Maquette'!I121*1.5</f>
        <v>0</v>
      </c>
      <c r="AD105" s="9">
        <f>'S4 Maquette'!I120*1.5</f>
        <v>0</v>
      </c>
    </row>
    <row r="106" spans="27:30">
      <c r="AA106" s="9">
        <f>'S1 Maquette'!I124*1.5</f>
        <v>0</v>
      </c>
      <c r="AB106" s="9">
        <f>'S2 Maquette'!I121*1.5</f>
        <v>0</v>
      </c>
      <c r="AC106" s="9">
        <f>'S3 Maquette'!I122*1.5</f>
        <v>0</v>
      </c>
      <c r="AD106" s="9">
        <f>'S4 Maquette'!I121*1.5</f>
        <v>0</v>
      </c>
    </row>
    <row r="107" spans="27:30">
      <c r="AA107" s="9">
        <f>'S1 Maquette'!I125*1.5</f>
        <v>0</v>
      </c>
      <c r="AB107" s="9">
        <f>'S2 Maquette'!I122*1.5</f>
        <v>0</v>
      </c>
      <c r="AC107" s="9">
        <f>'S3 Maquette'!I123*1.5</f>
        <v>0</v>
      </c>
      <c r="AD107" s="9">
        <f>'S4 Maquette'!I122*1.5</f>
        <v>0</v>
      </c>
    </row>
    <row r="108" spans="27:30">
      <c r="AA108" s="9">
        <f>'S1 Maquette'!I126*1.5</f>
        <v>0</v>
      </c>
      <c r="AB108" s="9">
        <f>'S2 Maquette'!I123*1.5</f>
        <v>0</v>
      </c>
      <c r="AC108" s="9">
        <f>'S3 Maquette'!I124*1.5</f>
        <v>0</v>
      </c>
      <c r="AD108" s="9">
        <f>'S4 Maquette'!I123*1.5</f>
        <v>0</v>
      </c>
    </row>
    <row r="109" spans="27:30">
      <c r="AA109" s="9">
        <f>'S1 Maquette'!I127*1.5</f>
        <v>0</v>
      </c>
      <c r="AB109" s="9">
        <f>'S2 Maquette'!I124*1.5</f>
        <v>0</v>
      </c>
      <c r="AC109" s="9">
        <f>'S3 Maquette'!I125*1.5</f>
        <v>0</v>
      </c>
      <c r="AD109" s="9">
        <f>'S4 Maquette'!I124*1.5</f>
        <v>0</v>
      </c>
    </row>
    <row r="110" spans="27:30">
      <c r="AA110" s="9">
        <f>'S1 Maquette'!I128*1.5</f>
        <v>0</v>
      </c>
      <c r="AB110" s="9">
        <f>'S2 Maquette'!I125*1.5</f>
        <v>0</v>
      </c>
      <c r="AC110" s="9">
        <f>'S3 Maquette'!I126*1.5</f>
        <v>0</v>
      </c>
      <c r="AD110" s="9">
        <f>'S4 Maquette'!I125*1.5</f>
        <v>0</v>
      </c>
    </row>
    <row r="111" spans="27:30">
      <c r="AA111" s="9">
        <f>'S1 Maquette'!I129*1.5</f>
        <v>0</v>
      </c>
      <c r="AB111" s="9">
        <f>'S2 Maquette'!I126*1.5</f>
        <v>0</v>
      </c>
      <c r="AC111" s="9">
        <f>'S3 Maquette'!I127*1.5</f>
        <v>0</v>
      </c>
      <c r="AD111" s="9">
        <f>'S4 Maquette'!I126*1.5</f>
        <v>0</v>
      </c>
    </row>
    <row r="112" spans="27:30">
      <c r="AA112" s="9">
        <f>'S1 Maquette'!I130*1.5</f>
        <v>0</v>
      </c>
      <c r="AB112" s="9">
        <f>'S2 Maquette'!I127*1.5</f>
        <v>0</v>
      </c>
      <c r="AC112" s="9">
        <f>'S3 Maquette'!I128*1.5</f>
        <v>0</v>
      </c>
      <c r="AD112" s="9">
        <f>'S4 Maquette'!I127*1.5</f>
        <v>0</v>
      </c>
    </row>
    <row r="113" spans="27:30">
      <c r="AA113" s="9">
        <f>'S1 Maquette'!I131*1.5</f>
        <v>0</v>
      </c>
      <c r="AB113" s="9">
        <f>'S2 Maquette'!I128*1.5</f>
        <v>0</v>
      </c>
      <c r="AC113" s="9">
        <f>'S3 Maquette'!I129*1.5</f>
        <v>0</v>
      </c>
      <c r="AD113" s="9">
        <f>'S4 Maquette'!I128*1.5</f>
        <v>0</v>
      </c>
    </row>
    <row r="114" spans="27:30">
      <c r="AA114" s="9">
        <f>'S1 Maquette'!I132*1.5</f>
        <v>0</v>
      </c>
      <c r="AB114" s="9">
        <f>'S2 Maquette'!I129*1.5</f>
        <v>0</v>
      </c>
      <c r="AC114" s="9">
        <f>'S3 Maquette'!I130*1.5</f>
        <v>0</v>
      </c>
      <c r="AD114" s="9">
        <f>'S4 Maquette'!I129*1.5</f>
        <v>0</v>
      </c>
    </row>
    <row r="115" spans="27:30">
      <c r="AA115" s="9">
        <f>'S1 Maquette'!I133*1.5</f>
        <v>0</v>
      </c>
      <c r="AB115" s="9">
        <f>'S2 Maquette'!I130*1.5</f>
        <v>0</v>
      </c>
      <c r="AC115" s="9">
        <f>'S3 Maquette'!I131*1.5</f>
        <v>0</v>
      </c>
      <c r="AD115" s="9">
        <f>'S4 Maquette'!I130*1.5</f>
        <v>0</v>
      </c>
    </row>
    <row r="116" spans="27:30">
      <c r="AA116" s="9">
        <f>'S1 Maquette'!I134*1.5</f>
        <v>0</v>
      </c>
      <c r="AB116" s="9">
        <f>'S2 Maquette'!I131*1.5</f>
        <v>0</v>
      </c>
      <c r="AC116" s="9">
        <f>'S3 Maquette'!I132*1.5</f>
        <v>0</v>
      </c>
      <c r="AD116" s="9">
        <f>'S4 Maquette'!I131*1.5</f>
        <v>0</v>
      </c>
    </row>
    <row r="117" spans="27:30">
      <c r="AA117" s="9">
        <f>'S1 Maquette'!I135*1.5</f>
        <v>0</v>
      </c>
      <c r="AB117" s="9">
        <f>'S2 Maquette'!I132*1.5</f>
        <v>0</v>
      </c>
      <c r="AC117" s="9">
        <f>'S3 Maquette'!I133*1.5</f>
        <v>0</v>
      </c>
      <c r="AD117" s="9">
        <f>'S4 Maquette'!I132*1.5</f>
        <v>0</v>
      </c>
    </row>
    <row r="118" spans="27:30">
      <c r="AA118" s="9">
        <f>'S1 Maquette'!I136*1.5</f>
        <v>0</v>
      </c>
      <c r="AB118" s="9">
        <f>'S2 Maquette'!I133*1.5</f>
        <v>0</v>
      </c>
      <c r="AC118" s="9">
        <f>'S3 Maquette'!I134*1.5</f>
        <v>0</v>
      </c>
      <c r="AD118" s="9">
        <f>'S4 Maquette'!I133*1.5</f>
        <v>0</v>
      </c>
    </row>
    <row r="119" spans="27:30">
      <c r="AA119" s="9">
        <f>'S1 Maquette'!I137*1.5</f>
        <v>0</v>
      </c>
      <c r="AB119" s="9">
        <f>'S2 Maquette'!I134*1.5</f>
        <v>0</v>
      </c>
      <c r="AC119" s="9">
        <f>'S3 Maquette'!I135*1.5</f>
        <v>0</v>
      </c>
      <c r="AD119" s="9">
        <f>'S4 Maquette'!I134*1.5</f>
        <v>0</v>
      </c>
    </row>
    <row r="120" spans="27:30">
      <c r="AA120" s="9">
        <f>'S1 Maquette'!I138*1.5</f>
        <v>0</v>
      </c>
      <c r="AB120" s="9">
        <f>'S2 Maquette'!I135*1.5</f>
        <v>0</v>
      </c>
      <c r="AC120" s="9">
        <f>'S3 Maquette'!I136*1.5</f>
        <v>0</v>
      </c>
      <c r="AD120" s="9">
        <f>'S4 Maquette'!I135*1.5</f>
        <v>0</v>
      </c>
    </row>
    <row r="121" spans="27:30">
      <c r="AA121" s="9">
        <f>'S1 Maquette'!I139*1.5</f>
        <v>0</v>
      </c>
      <c r="AB121" s="9">
        <f>'S2 Maquette'!I136*1.5</f>
        <v>0</v>
      </c>
      <c r="AC121" s="9">
        <f>'S3 Maquette'!I137*1.5</f>
        <v>0</v>
      </c>
      <c r="AD121" s="9">
        <f>'S4 Maquette'!I136*1.5</f>
        <v>0</v>
      </c>
    </row>
    <row r="122" spans="27:30">
      <c r="AA122" s="9">
        <f>'S1 Maquette'!I140*1.5</f>
        <v>0</v>
      </c>
      <c r="AB122" s="9">
        <f>'S2 Maquette'!I137*1.5</f>
        <v>0</v>
      </c>
      <c r="AC122" s="9">
        <f>'S3 Maquette'!I138*1.5</f>
        <v>0</v>
      </c>
      <c r="AD122" s="9">
        <f>'S4 Maquette'!I137*1.5</f>
        <v>0</v>
      </c>
    </row>
    <row r="123" spans="27:30">
      <c r="AA123" s="9">
        <f>'S1 Maquette'!I141*1.5</f>
        <v>0</v>
      </c>
      <c r="AB123" s="9">
        <f>'S2 Maquette'!I138*1.5</f>
        <v>0</v>
      </c>
      <c r="AC123" s="9">
        <f>'S3 Maquette'!I139*1.5</f>
        <v>0</v>
      </c>
      <c r="AD123" s="9">
        <f>'S4 Maquette'!I138*1.5</f>
        <v>0</v>
      </c>
    </row>
    <row r="124" spans="27:30">
      <c r="AA124" s="9">
        <f>'S1 Maquette'!I142*1.5</f>
        <v>0</v>
      </c>
      <c r="AB124" s="9">
        <f>'S2 Maquette'!I139*1.5</f>
        <v>0</v>
      </c>
      <c r="AC124" s="9">
        <f>'S3 Maquette'!I140*1.5</f>
        <v>0</v>
      </c>
      <c r="AD124" s="9">
        <f>'S4 Maquette'!I139*1.5</f>
        <v>0</v>
      </c>
    </row>
    <row r="125" spans="27:30">
      <c r="AA125" s="9">
        <f>'S1 Maquette'!I143*1.5</f>
        <v>0</v>
      </c>
      <c r="AB125" s="9">
        <f>'S2 Maquette'!I140*1.5</f>
        <v>0</v>
      </c>
      <c r="AC125" s="9">
        <f>'S3 Maquette'!I141*1.5</f>
        <v>0</v>
      </c>
      <c r="AD125" s="9">
        <f>'S4 Maquette'!I140*1.5</f>
        <v>0</v>
      </c>
    </row>
    <row r="126" spans="27:30">
      <c r="AA126" s="9">
        <f>'S1 Maquette'!I144*1.5</f>
        <v>0</v>
      </c>
      <c r="AB126" s="9">
        <f>'S2 Maquette'!I141*1.5</f>
        <v>0</v>
      </c>
      <c r="AC126" s="9">
        <f>'S3 Maquette'!I142*1.5</f>
        <v>0</v>
      </c>
      <c r="AD126" s="9">
        <f>'S4 Maquette'!I141*1.5</f>
        <v>0</v>
      </c>
    </row>
    <row r="127" spans="27:30">
      <c r="AA127" s="9">
        <f>'S1 Maquette'!I145*1.5</f>
        <v>0</v>
      </c>
      <c r="AB127" s="9">
        <f>'S2 Maquette'!I142*1.5</f>
        <v>0</v>
      </c>
      <c r="AC127" s="9">
        <f>'S3 Maquette'!I143*1.5</f>
        <v>0</v>
      </c>
      <c r="AD127" s="9">
        <f>'S4 Maquette'!I142*1.5</f>
        <v>0</v>
      </c>
    </row>
    <row r="128" spans="27:30">
      <c r="AA128" s="9">
        <f>'S1 Maquette'!I146*1.5</f>
        <v>0</v>
      </c>
      <c r="AB128" s="9">
        <f>'S2 Maquette'!I143*1.5</f>
        <v>0</v>
      </c>
      <c r="AC128" s="9">
        <f>'S3 Maquette'!I144*1.5</f>
        <v>0</v>
      </c>
      <c r="AD128" s="9">
        <f>'S4 Maquette'!I143*1.5</f>
        <v>0</v>
      </c>
    </row>
    <row r="129" spans="27:30">
      <c r="AA129" s="9">
        <f>'S1 Maquette'!I147*1.5</f>
        <v>0</v>
      </c>
      <c r="AB129" s="9">
        <f>'S2 Maquette'!I144*1.5</f>
        <v>0</v>
      </c>
      <c r="AC129" s="9">
        <f>'S3 Maquette'!I145*1.5</f>
        <v>0</v>
      </c>
      <c r="AD129" s="9">
        <f>'S4 Maquette'!I144*1.5</f>
        <v>0</v>
      </c>
    </row>
    <row r="130" spans="27:30">
      <c r="AA130" s="9">
        <f>'S1 Maquette'!I148*1.5</f>
        <v>0</v>
      </c>
      <c r="AB130" s="9">
        <f>'S2 Maquette'!I145*1.5</f>
        <v>0</v>
      </c>
      <c r="AC130" s="9">
        <f>'S3 Maquette'!I146*1.5</f>
        <v>0</v>
      </c>
      <c r="AD130" s="9">
        <f>'S4 Maquette'!I145*1.5</f>
        <v>0</v>
      </c>
    </row>
    <row r="131" spans="27:30">
      <c r="AA131" s="9">
        <f>'S1 Maquette'!I149*1.5</f>
        <v>0</v>
      </c>
      <c r="AB131" s="9">
        <f>'S2 Maquette'!I146*1.5</f>
        <v>0</v>
      </c>
      <c r="AC131" s="9">
        <f>'S3 Maquette'!I147*1.5</f>
        <v>0</v>
      </c>
      <c r="AD131" s="9">
        <f>'S4 Maquette'!I146*1.5</f>
        <v>0</v>
      </c>
    </row>
    <row r="132" spans="27:30">
      <c r="AA132" s="9">
        <f>'S1 Maquette'!I150*1.5</f>
        <v>0</v>
      </c>
      <c r="AB132" s="9">
        <f>'S2 Maquette'!I147*1.5</f>
        <v>0</v>
      </c>
      <c r="AC132" s="9">
        <f>'S3 Maquette'!I148*1.5</f>
        <v>0</v>
      </c>
      <c r="AD132" s="9">
        <f>'S4 Maquette'!I147*1.5</f>
        <v>0</v>
      </c>
    </row>
    <row r="133" spans="27:30">
      <c r="AA133" s="9">
        <f>'S1 Maquette'!I151*1.5</f>
        <v>0</v>
      </c>
      <c r="AB133" s="9">
        <f>'S2 Maquette'!I148*1.5</f>
        <v>0</v>
      </c>
      <c r="AC133" s="9">
        <f>'S3 Maquette'!I149*1.5</f>
        <v>0</v>
      </c>
      <c r="AD133" s="9">
        <f>'S4 Maquette'!I148*1.5</f>
        <v>0</v>
      </c>
    </row>
    <row r="134" spans="27:30">
      <c r="AA134" s="9">
        <f>'S1 Maquette'!I152*1.5</f>
        <v>0</v>
      </c>
      <c r="AB134" s="9">
        <f>'S2 Maquette'!I149*1.5</f>
        <v>0</v>
      </c>
      <c r="AC134" s="9">
        <f>'S3 Maquette'!I150*1.5</f>
        <v>0</v>
      </c>
      <c r="AD134" s="9">
        <f>'S4 Maquette'!I149*1.5</f>
        <v>0</v>
      </c>
    </row>
    <row r="135" spans="27:30">
      <c r="AA135" s="9">
        <f>'S1 Maquette'!I153*1.5</f>
        <v>0</v>
      </c>
      <c r="AB135" s="9">
        <f>'S2 Maquette'!I150*1.5</f>
        <v>0</v>
      </c>
      <c r="AC135" s="9">
        <f>'S3 Maquette'!I151*1.5</f>
        <v>0</v>
      </c>
      <c r="AD135" s="9">
        <f>'S4 Maquette'!I150*1.5</f>
        <v>0</v>
      </c>
    </row>
    <row r="136" spans="27:30">
      <c r="AA136" s="9">
        <f>'S1 Maquette'!I154*1.5</f>
        <v>0</v>
      </c>
      <c r="AB136" s="9">
        <f>'S2 Maquette'!I151*1.5</f>
        <v>0</v>
      </c>
      <c r="AC136" s="9">
        <f>'S3 Maquette'!I152*1.5</f>
        <v>0</v>
      </c>
      <c r="AD136" s="9">
        <f>'S4 Maquette'!I151*1.5</f>
        <v>0</v>
      </c>
    </row>
    <row r="137" spans="27:30">
      <c r="AA137" s="9">
        <f>'S1 Maquette'!I155*1.5</f>
        <v>0</v>
      </c>
      <c r="AB137" s="9">
        <f>'S2 Maquette'!I152*1.5</f>
        <v>0</v>
      </c>
      <c r="AC137" s="9">
        <f>'S3 Maquette'!I153*1.5</f>
        <v>0</v>
      </c>
      <c r="AD137" s="9">
        <f>'S4 Maquette'!I152*1.5</f>
        <v>0</v>
      </c>
    </row>
    <row r="138" spans="27:30">
      <c r="AA138" s="9">
        <f>'S1 Maquette'!I156*1.5</f>
        <v>0</v>
      </c>
      <c r="AB138" s="9">
        <f>'S2 Maquette'!I153*1.5</f>
        <v>0</v>
      </c>
      <c r="AC138" s="9">
        <f>'S3 Maquette'!I154*1.5</f>
        <v>0</v>
      </c>
      <c r="AD138" s="9">
        <f>'S4 Maquette'!I153*1.5</f>
        <v>0</v>
      </c>
    </row>
    <row r="139" spans="27:30">
      <c r="AA139" s="9">
        <f>'S1 Maquette'!I157*1.5</f>
        <v>0</v>
      </c>
      <c r="AB139" s="9">
        <f>'S2 Maquette'!I154*1.5</f>
        <v>0</v>
      </c>
      <c r="AC139" s="9">
        <f>'S3 Maquette'!I155*1.5</f>
        <v>0</v>
      </c>
      <c r="AD139" s="9">
        <f>'S4 Maquette'!I154*1.5</f>
        <v>0</v>
      </c>
    </row>
    <row r="140" spans="27:30">
      <c r="AA140" s="9">
        <f>'S1 Maquette'!I158*1.5</f>
        <v>0</v>
      </c>
      <c r="AB140" s="9">
        <f>'S2 Maquette'!I155*1.5</f>
        <v>0</v>
      </c>
      <c r="AC140" s="9">
        <f>'S3 Maquette'!I156*1.5</f>
        <v>0</v>
      </c>
      <c r="AD140" s="9">
        <f>'S4 Maquette'!I155*1.5</f>
        <v>0</v>
      </c>
    </row>
    <row r="141" spans="27:30">
      <c r="AA141" s="9">
        <f>'S1 Maquette'!I159*1.5</f>
        <v>0</v>
      </c>
      <c r="AB141" s="9">
        <f>'S2 Maquette'!I156*1.5</f>
        <v>0</v>
      </c>
      <c r="AC141" s="9">
        <f>'S3 Maquette'!I157*1.5</f>
        <v>0</v>
      </c>
      <c r="AD141" s="9">
        <f>'S4 Maquette'!I156*1.5</f>
        <v>0</v>
      </c>
    </row>
    <row r="142" spans="27:30">
      <c r="AA142" s="9">
        <f>'S1 Maquette'!I160*1.5</f>
        <v>0</v>
      </c>
      <c r="AB142" s="9">
        <f>'S2 Maquette'!I157*1.5</f>
        <v>0</v>
      </c>
      <c r="AC142" s="9">
        <f>'S3 Maquette'!I158*1.5</f>
        <v>0</v>
      </c>
      <c r="AD142" s="9">
        <f>'S4 Maquette'!I157*1.5</f>
        <v>0</v>
      </c>
    </row>
    <row r="143" spans="27:30">
      <c r="AA143" s="9">
        <f>'S1 Maquette'!I161*1.5</f>
        <v>0</v>
      </c>
      <c r="AB143" s="9">
        <f>'S2 Maquette'!I158*1.5</f>
        <v>0</v>
      </c>
      <c r="AC143" s="9">
        <f>'S3 Maquette'!I159*1.5</f>
        <v>0</v>
      </c>
      <c r="AD143" s="9">
        <f>'S4 Maquette'!I158*1.5</f>
        <v>0</v>
      </c>
    </row>
    <row r="144" spans="27:30">
      <c r="AA144" s="9">
        <f>'S1 Maquette'!I162*1.5</f>
        <v>0</v>
      </c>
      <c r="AB144" s="9">
        <f>'S2 Maquette'!I159*1.5</f>
        <v>0</v>
      </c>
      <c r="AC144" s="9">
        <f>'S3 Maquette'!I160*1.5</f>
        <v>0</v>
      </c>
      <c r="AD144" s="9">
        <f>'S4 Maquette'!I159*1.5</f>
        <v>0</v>
      </c>
    </row>
    <row r="145" spans="27:30">
      <c r="AA145" s="9">
        <f>'S1 Maquette'!I163*1.5</f>
        <v>0</v>
      </c>
      <c r="AB145" s="9">
        <f>'S2 Maquette'!I160*1.5</f>
        <v>0</v>
      </c>
      <c r="AC145" s="9">
        <f>'S3 Maquette'!I161*1.5</f>
        <v>0</v>
      </c>
      <c r="AD145" s="9">
        <f>'S4 Maquette'!I160*1.5</f>
        <v>0</v>
      </c>
    </row>
    <row r="146" spans="27:30">
      <c r="AA146" s="9">
        <f>'S1 Maquette'!I164*1.5</f>
        <v>0</v>
      </c>
      <c r="AB146" s="9">
        <f>'S2 Maquette'!I161*1.5</f>
        <v>0</v>
      </c>
      <c r="AC146" s="9">
        <f>'S3 Maquette'!I162*1.5</f>
        <v>0</v>
      </c>
      <c r="AD146" s="9">
        <f>'S4 Maquette'!I161*1.5</f>
        <v>0</v>
      </c>
    </row>
    <row r="147" spans="27:30">
      <c r="AA147" s="9">
        <f>'S1 Maquette'!I165*1.5</f>
        <v>0</v>
      </c>
      <c r="AB147" s="9">
        <f>'S2 Maquette'!I162*1.5</f>
        <v>0</v>
      </c>
      <c r="AC147" s="9">
        <f>'S3 Maquette'!I163*1.5</f>
        <v>0</v>
      </c>
      <c r="AD147" s="9">
        <f>'S4 Maquette'!I162*1.5</f>
        <v>0</v>
      </c>
    </row>
    <row r="148" spans="27:30">
      <c r="AA148" s="9">
        <f>'S1 Maquette'!I166*1.5</f>
        <v>0</v>
      </c>
      <c r="AB148" s="9">
        <f>'S2 Maquette'!I163*1.5</f>
        <v>0</v>
      </c>
      <c r="AC148" s="9">
        <f>'S3 Maquette'!I164*1.5</f>
        <v>0</v>
      </c>
      <c r="AD148" s="9">
        <f>'S4 Maquette'!I163*1.5</f>
        <v>0</v>
      </c>
    </row>
    <row r="149" spans="27:30">
      <c r="AA149" s="9">
        <f>'S1 Maquette'!I167*1.5</f>
        <v>0</v>
      </c>
      <c r="AB149" s="9">
        <f>'S2 Maquette'!I164*1.5</f>
        <v>0</v>
      </c>
      <c r="AC149" s="9">
        <f>'S3 Maquette'!I165*1.5</f>
        <v>0</v>
      </c>
      <c r="AD149" s="9">
        <f>'S4 Maquette'!I164*1.5</f>
        <v>0</v>
      </c>
    </row>
    <row r="150" spans="27:30">
      <c r="AA150" s="9">
        <f>'S1 Maquette'!I168*1.5</f>
        <v>0</v>
      </c>
      <c r="AB150" s="9">
        <f>'S2 Maquette'!I165*1.5</f>
        <v>0</v>
      </c>
      <c r="AC150" s="9">
        <f>'S3 Maquette'!I166*1.5</f>
        <v>0</v>
      </c>
      <c r="AD150" s="9">
        <f>'S4 Maquette'!I165*1.5</f>
        <v>0</v>
      </c>
    </row>
    <row r="151" spans="27:30">
      <c r="AA151" s="9">
        <f>'S1 Maquette'!I169*1.5</f>
        <v>0</v>
      </c>
      <c r="AB151" s="9">
        <f>'S2 Maquette'!I166*1.5</f>
        <v>0</v>
      </c>
      <c r="AC151" s="9">
        <f>'S3 Maquette'!I167*1.5</f>
        <v>0</v>
      </c>
      <c r="AD151" s="9">
        <f>'S4 Maquette'!I166*1.5</f>
        <v>0</v>
      </c>
    </row>
    <row r="152" spans="27:30">
      <c r="AA152" s="9">
        <f>'S1 Maquette'!I170*1.5</f>
        <v>0</v>
      </c>
      <c r="AB152" s="9">
        <f>'S2 Maquette'!I167*1.5</f>
        <v>0</v>
      </c>
      <c r="AC152" s="9">
        <f>'S3 Maquette'!I168*1.5</f>
        <v>0</v>
      </c>
      <c r="AD152" s="9">
        <f>'S4 Maquette'!I167*1.5</f>
        <v>0</v>
      </c>
    </row>
    <row r="153" spans="27:30">
      <c r="AA153" s="9">
        <f>'S1 Maquette'!I171*1.5</f>
        <v>0</v>
      </c>
      <c r="AB153" s="9">
        <f>'S2 Maquette'!I168*1.5</f>
        <v>0</v>
      </c>
      <c r="AC153" s="9">
        <f>'S3 Maquette'!I169*1.5</f>
        <v>0</v>
      </c>
      <c r="AD153" s="9">
        <f>'S4 Maquette'!I168*1.5</f>
        <v>0</v>
      </c>
    </row>
    <row r="154" spans="27:30">
      <c r="AA154" s="9">
        <f>'S1 Maquette'!I172*1.5</f>
        <v>0</v>
      </c>
      <c r="AB154" s="9">
        <f>'S2 Maquette'!I169*1.5</f>
        <v>0</v>
      </c>
      <c r="AC154" s="9">
        <f>'S3 Maquette'!I170*1.5</f>
        <v>0</v>
      </c>
      <c r="AD154" s="9">
        <f>'S4 Maquette'!I169*1.5</f>
        <v>0</v>
      </c>
    </row>
    <row r="155" spans="27:30">
      <c r="AA155" s="9">
        <f>'S1 Maquette'!I173*1.5</f>
        <v>0</v>
      </c>
      <c r="AB155" s="9">
        <f>'S2 Maquette'!I170*1.5</f>
        <v>0</v>
      </c>
      <c r="AC155" s="9">
        <f>'S3 Maquette'!I171*1.5</f>
        <v>0</v>
      </c>
      <c r="AD155" s="9">
        <f>'S4 Maquette'!I170*1.5</f>
        <v>0</v>
      </c>
    </row>
    <row r="156" spans="27:30">
      <c r="AA156" s="9">
        <f>'S1 Maquette'!I174*1.5</f>
        <v>0</v>
      </c>
      <c r="AB156" s="9">
        <f>'S2 Maquette'!I171*1.5</f>
        <v>0</v>
      </c>
      <c r="AC156" s="9">
        <f>'S3 Maquette'!I172*1.5</f>
        <v>0</v>
      </c>
      <c r="AD156" s="9">
        <f>'S4 Maquette'!I171*1.5</f>
        <v>0</v>
      </c>
    </row>
    <row r="157" spans="27:30">
      <c r="AA157" s="9">
        <f>'S1 Maquette'!I175*1.5</f>
        <v>0</v>
      </c>
      <c r="AB157" s="9">
        <f>'S2 Maquette'!I172*1.5</f>
        <v>0</v>
      </c>
      <c r="AC157" s="9">
        <f>'S3 Maquette'!I173*1.5</f>
        <v>0</v>
      </c>
      <c r="AD157" s="9">
        <f>'S4 Maquette'!I172*1.5</f>
        <v>0</v>
      </c>
    </row>
    <row r="158" spans="27:30">
      <c r="AA158" s="9">
        <f>'S1 Maquette'!I176*1.5</f>
        <v>0</v>
      </c>
      <c r="AB158" s="9">
        <f>'S2 Maquette'!I173*1.5</f>
        <v>0</v>
      </c>
      <c r="AC158" s="9">
        <f>'S3 Maquette'!I174*1.5</f>
        <v>0</v>
      </c>
      <c r="AD158" s="9">
        <f>'S4 Maquette'!I173*1.5</f>
        <v>0</v>
      </c>
    </row>
    <row r="159" spans="27:30">
      <c r="AA159" s="9">
        <f>'S1 Maquette'!I177*1.5</f>
        <v>0</v>
      </c>
      <c r="AB159" s="9">
        <f>'S2 Maquette'!I174*1.5</f>
        <v>0</v>
      </c>
      <c r="AC159" s="9">
        <f>'S3 Maquette'!I175*1.5</f>
        <v>0</v>
      </c>
      <c r="AD159" s="9">
        <f>'S4 Maquette'!I174*1.5</f>
        <v>0</v>
      </c>
    </row>
    <row r="160" spans="27:30">
      <c r="AA160" s="9">
        <f>'S1 Maquette'!I178*1.5</f>
        <v>0</v>
      </c>
      <c r="AB160" s="9">
        <f>'S2 Maquette'!I175*1.5</f>
        <v>0</v>
      </c>
      <c r="AC160" s="9">
        <f>'S3 Maquette'!I176*1.5</f>
        <v>0</v>
      </c>
      <c r="AD160" s="9">
        <f>'S4 Maquette'!I175*1.5</f>
        <v>0</v>
      </c>
    </row>
    <row r="161" spans="27:30">
      <c r="AA161" s="9">
        <f>'S1 Maquette'!I179*1.5</f>
        <v>0</v>
      </c>
      <c r="AB161" s="9">
        <f>'S2 Maquette'!I176*1.5</f>
        <v>0</v>
      </c>
      <c r="AC161" s="9">
        <f>'S3 Maquette'!I177*1.5</f>
        <v>0</v>
      </c>
      <c r="AD161" s="9">
        <f>'S4 Maquette'!I176*1.5</f>
        <v>0</v>
      </c>
    </row>
    <row r="162" spans="27:30">
      <c r="AA162" s="9">
        <f>'S1 Maquette'!I180*1.5</f>
        <v>0</v>
      </c>
      <c r="AB162" s="9">
        <f>'S2 Maquette'!I177*1.5</f>
        <v>0</v>
      </c>
      <c r="AC162" s="9">
        <f>'S3 Maquette'!I178*1.5</f>
        <v>0</v>
      </c>
      <c r="AD162" s="9">
        <f>'S4 Maquette'!I177*1.5</f>
        <v>0</v>
      </c>
    </row>
    <row r="163" spans="27:30">
      <c r="AA163" s="9">
        <f>'S1 Maquette'!I181*1.5</f>
        <v>0</v>
      </c>
      <c r="AB163" s="9">
        <f>'S2 Maquette'!I178*1.5</f>
        <v>0</v>
      </c>
      <c r="AC163" s="9">
        <f>'S3 Maquette'!I179*1.5</f>
        <v>0</v>
      </c>
      <c r="AD163" s="9">
        <f>'S4 Maquette'!I178*1.5</f>
        <v>0</v>
      </c>
    </row>
    <row r="164" spans="27:30">
      <c r="AA164" s="9">
        <f>'S1 Maquette'!I182*1.5</f>
        <v>0</v>
      </c>
      <c r="AB164" s="9">
        <f>'S2 Maquette'!I179*1.5</f>
        <v>0</v>
      </c>
      <c r="AC164" s="9">
        <f>'S3 Maquette'!I180*1.5</f>
        <v>0</v>
      </c>
      <c r="AD164" s="9">
        <f>'S4 Maquette'!I179*1.5</f>
        <v>0</v>
      </c>
    </row>
    <row r="165" spans="27:30">
      <c r="AA165" s="9">
        <f>'S1 Maquette'!I183*1.5</f>
        <v>0</v>
      </c>
      <c r="AB165" s="9">
        <f>'S2 Maquette'!I180*1.5</f>
        <v>0</v>
      </c>
      <c r="AC165" s="9">
        <f>'S3 Maquette'!I181*1.5</f>
        <v>0</v>
      </c>
      <c r="AD165" s="9">
        <f>'S4 Maquette'!I180*1.5</f>
        <v>0</v>
      </c>
    </row>
    <row r="166" spans="27:30">
      <c r="AA166" s="9">
        <f>'S1 Maquette'!I184*1.5</f>
        <v>0</v>
      </c>
      <c r="AB166" s="9">
        <f>'S2 Maquette'!I181*1.5</f>
        <v>0</v>
      </c>
      <c r="AC166" s="9">
        <f>'S3 Maquette'!I182*1.5</f>
        <v>0</v>
      </c>
      <c r="AD166" s="9">
        <f>'S4 Maquette'!I181*1.5</f>
        <v>0</v>
      </c>
    </row>
    <row r="167" spans="27:30">
      <c r="AA167" s="9">
        <f>'S1 Maquette'!I185*1.5</f>
        <v>0</v>
      </c>
      <c r="AB167" s="9">
        <f>'S2 Maquette'!I182*1.5</f>
        <v>0</v>
      </c>
      <c r="AC167" s="9">
        <f>'S3 Maquette'!I183*1.5</f>
        <v>0</v>
      </c>
      <c r="AD167" s="9">
        <f>'S4 Maquette'!I182*1.5</f>
        <v>0</v>
      </c>
    </row>
    <row r="168" spans="27:30">
      <c r="AA168" s="9">
        <f>'S1 Maquette'!I186*1.5</f>
        <v>0</v>
      </c>
      <c r="AB168" s="9">
        <f>'S2 Maquette'!I183*1.5</f>
        <v>0</v>
      </c>
      <c r="AC168" s="9">
        <f>'S3 Maquette'!I184*1.5</f>
        <v>0</v>
      </c>
      <c r="AD168" s="9">
        <f>'S4 Maquette'!I183*1.5</f>
        <v>0</v>
      </c>
    </row>
    <row r="169" spans="27:30">
      <c r="AA169" s="9">
        <f>'S1 Maquette'!I187*1.5</f>
        <v>0</v>
      </c>
      <c r="AB169" s="9">
        <f>'S2 Maquette'!I184*1.5</f>
        <v>0</v>
      </c>
      <c r="AC169" s="9">
        <f>'S3 Maquette'!I185*1.5</f>
        <v>0</v>
      </c>
      <c r="AD169" s="9">
        <f>'S4 Maquette'!I184*1.5</f>
        <v>0</v>
      </c>
    </row>
    <row r="170" spans="27:30">
      <c r="AA170" s="9">
        <f>'S1 Maquette'!I188*1.5</f>
        <v>0</v>
      </c>
      <c r="AB170" s="9">
        <f>'S2 Maquette'!I185*1.5</f>
        <v>0</v>
      </c>
      <c r="AC170" s="9">
        <f>'S3 Maquette'!I186*1.5</f>
        <v>0</v>
      </c>
      <c r="AD170" s="9">
        <f>'S4 Maquette'!I185*1.5</f>
        <v>0</v>
      </c>
    </row>
    <row r="171" spans="27:30">
      <c r="AA171" s="9">
        <f>'S1 Maquette'!I189*1.5</f>
        <v>0</v>
      </c>
      <c r="AB171" s="9">
        <f>'S2 Maquette'!I186*1.5</f>
        <v>0</v>
      </c>
      <c r="AC171" s="9">
        <f>'S3 Maquette'!I187*1.5</f>
        <v>0</v>
      </c>
      <c r="AD171" s="9">
        <f>'S4 Maquette'!I186*1.5</f>
        <v>0</v>
      </c>
    </row>
    <row r="172" spans="27:30">
      <c r="AA172" s="9">
        <f>'S1 Maquette'!I190*1.5</f>
        <v>0</v>
      </c>
      <c r="AB172" s="9">
        <f>'S2 Maquette'!I187*1.5</f>
        <v>0</v>
      </c>
      <c r="AC172" s="9">
        <f>'S3 Maquette'!I188*1.5</f>
        <v>0</v>
      </c>
      <c r="AD172" s="9">
        <f>'S4 Maquette'!I187*1.5</f>
        <v>0</v>
      </c>
    </row>
    <row r="173" spans="27:30">
      <c r="AA173" s="9">
        <f>'S1 Maquette'!I191*1.5</f>
        <v>0</v>
      </c>
      <c r="AB173" s="9">
        <f>'S2 Maquette'!I188*1.5</f>
        <v>0</v>
      </c>
      <c r="AC173" s="9">
        <f>'S3 Maquette'!I189*1.5</f>
        <v>0</v>
      </c>
      <c r="AD173" s="9">
        <f>'S4 Maquette'!I188*1.5</f>
        <v>0</v>
      </c>
    </row>
    <row r="174" spans="27:30">
      <c r="AA174" s="9">
        <f>'S1 Maquette'!I192*1.5</f>
        <v>0</v>
      </c>
      <c r="AB174" s="9">
        <f>'S2 Maquette'!I189*1.5</f>
        <v>0</v>
      </c>
      <c r="AC174" s="9">
        <f>'S3 Maquette'!I190*1.5</f>
        <v>0</v>
      </c>
      <c r="AD174" s="9">
        <f>'S4 Maquette'!I189*1.5</f>
        <v>0</v>
      </c>
    </row>
    <row r="175" spans="27:30">
      <c r="AA175" s="9">
        <f>'S1 Maquette'!I193*1.5</f>
        <v>0</v>
      </c>
      <c r="AB175" s="9">
        <f>'S2 Maquette'!I190*1.5</f>
        <v>0</v>
      </c>
      <c r="AC175" s="9">
        <f>'S3 Maquette'!I191*1.5</f>
        <v>0</v>
      </c>
      <c r="AD175" s="9">
        <f>'S4 Maquette'!I190*1.5</f>
        <v>0</v>
      </c>
    </row>
    <row r="176" spans="27:30">
      <c r="AA176" s="9">
        <f>'S1 Maquette'!I194*1.5</f>
        <v>0</v>
      </c>
      <c r="AB176" s="9">
        <f>'S2 Maquette'!I191*1.5</f>
        <v>0</v>
      </c>
      <c r="AC176" s="9">
        <f>'S3 Maquette'!I192*1.5</f>
        <v>0</v>
      </c>
      <c r="AD176" s="9">
        <f>'S4 Maquette'!I191*1.5</f>
        <v>0</v>
      </c>
    </row>
    <row r="177" spans="27:30">
      <c r="AA177" s="9">
        <f>'S1 Maquette'!I195*1.5</f>
        <v>0</v>
      </c>
      <c r="AB177" s="9">
        <f>'S2 Maquette'!I192*1.5</f>
        <v>0</v>
      </c>
      <c r="AC177" s="9">
        <f>'S3 Maquette'!I193*1.5</f>
        <v>0</v>
      </c>
      <c r="AD177" s="9">
        <f>'S4 Maquette'!I192*1.5</f>
        <v>0</v>
      </c>
    </row>
    <row r="178" spans="27:30">
      <c r="AA178" s="9">
        <f>'S1 Maquette'!I196*1.5</f>
        <v>0</v>
      </c>
      <c r="AB178" s="9">
        <f>'S2 Maquette'!I193*1.5</f>
        <v>0</v>
      </c>
      <c r="AC178" s="9">
        <f>'S3 Maquette'!I194*1.5</f>
        <v>0</v>
      </c>
      <c r="AD178" s="9">
        <f>'S4 Maquette'!I193*1.5</f>
        <v>0</v>
      </c>
    </row>
    <row r="179" spans="27:30">
      <c r="AA179" s="9">
        <f>'S1 Maquette'!I197*1.5</f>
        <v>0</v>
      </c>
      <c r="AB179" s="9">
        <f>'S2 Maquette'!I194*1.5</f>
        <v>0</v>
      </c>
      <c r="AC179" s="9">
        <f>'S3 Maquette'!I195*1.5</f>
        <v>0</v>
      </c>
      <c r="AD179" s="9">
        <f>'S4 Maquette'!I194*1.5</f>
        <v>0</v>
      </c>
    </row>
    <row r="180" spans="27:30">
      <c r="AA180" s="9">
        <f>'S1 Maquette'!I198*1.5</f>
        <v>0</v>
      </c>
      <c r="AB180" s="9">
        <f>'S2 Maquette'!I195*1.5</f>
        <v>0</v>
      </c>
      <c r="AC180" s="9">
        <f>'S3 Maquette'!I196*1.5</f>
        <v>0</v>
      </c>
      <c r="AD180" s="9">
        <f>'S4 Maquette'!I195*1.5</f>
        <v>0</v>
      </c>
    </row>
    <row r="181" spans="27:30">
      <c r="AA181" s="9">
        <f>'S1 Maquette'!I199*1.5</f>
        <v>0</v>
      </c>
      <c r="AB181" s="9">
        <f>'S2 Maquette'!I196*1.5</f>
        <v>0</v>
      </c>
      <c r="AC181" s="9">
        <f>'S3 Maquette'!I197*1.5</f>
        <v>0</v>
      </c>
      <c r="AD181" s="9">
        <f>'S4 Maquette'!I196*1.5</f>
        <v>0</v>
      </c>
    </row>
    <row r="182" spans="27:30">
      <c r="AA182" s="9">
        <f>'S1 Maquette'!I200*1.5</f>
        <v>0</v>
      </c>
      <c r="AB182" s="9">
        <f>'S2 Maquette'!I197*1.5</f>
        <v>0</v>
      </c>
      <c r="AC182" s="9">
        <f>'S3 Maquette'!I198*1.5</f>
        <v>0</v>
      </c>
      <c r="AD182" s="9">
        <f>'S4 Maquette'!I197*1.5</f>
        <v>0</v>
      </c>
    </row>
    <row r="183" spans="27:30">
      <c r="AA183" s="9">
        <f>'S1 Maquette'!I201*1.5</f>
        <v>0</v>
      </c>
      <c r="AB183" s="9">
        <f>'S2 Maquette'!I198*1.5</f>
        <v>0</v>
      </c>
      <c r="AC183" s="9">
        <f>'S3 Maquette'!I199*1.5</f>
        <v>0</v>
      </c>
      <c r="AD183" s="9">
        <f>'S4 Maquette'!I198*1.5</f>
        <v>0</v>
      </c>
    </row>
    <row r="184" spans="27:30">
      <c r="AA184" s="9">
        <f>'S1 Maquette'!I202*1.5</f>
        <v>0</v>
      </c>
      <c r="AB184" s="9">
        <f>'S2 Maquette'!I199*1.5</f>
        <v>0</v>
      </c>
      <c r="AC184" s="9">
        <f>'S3 Maquette'!I200*1.5</f>
        <v>0</v>
      </c>
      <c r="AD184" s="9">
        <f>'S4 Maquette'!I199*1.5</f>
        <v>0</v>
      </c>
    </row>
    <row r="185" spans="27:30">
      <c r="AA185" s="9">
        <f>'S1 Maquette'!I203*1.5</f>
        <v>0</v>
      </c>
      <c r="AB185" s="9">
        <f>'S2 Maquette'!I200*1.5</f>
        <v>0</v>
      </c>
      <c r="AC185" s="9">
        <f>'S3 Maquette'!I201*1.5</f>
        <v>0</v>
      </c>
      <c r="AD185" s="9">
        <f>'S4 Maquette'!I200*1.5</f>
        <v>0</v>
      </c>
    </row>
    <row r="186" spans="27:30">
      <c r="AA186" s="9">
        <f>'S1 Maquette'!I204*1.5</f>
        <v>0</v>
      </c>
      <c r="AB186" s="9">
        <f>'S2 Maquette'!I201*1.5</f>
        <v>0</v>
      </c>
      <c r="AC186" s="9">
        <f>'S3 Maquette'!I202*1.5</f>
        <v>0</v>
      </c>
      <c r="AD186" s="9">
        <f>'S4 Maquette'!I201*1.5</f>
        <v>0</v>
      </c>
    </row>
    <row r="187" spans="27:30">
      <c r="AA187" s="9">
        <f>'S1 Maquette'!I205*1.5</f>
        <v>0</v>
      </c>
      <c r="AB187" s="9">
        <f>'S2 Maquette'!I202*1.5</f>
        <v>0</v>
      </c>
      <c r="AC187" s="9">
        <f>'S3 Maquette'!I203*1.5</f>
        <v>0</v>
      </c>
      <c r="AD187" s="9">
        <f>'S4 Maquette'!I202*1.5</f>
        <v>0</v>
      </c>
    </row>
    <row r="188" spans="27:30">
      <c r="AA188" s="9">
        <f>'S1 Maquette'!I206*1.5</f>
        <v>0</v>
      </c>
      <c r="AB188" s="9">
        <f>'S2 Maquette'!I203*1.5</f>
        <v>0</v>
      </c>
      <c r="AC188" s="9">
        <f>'S3 Maquette'!I204*1.5</f>
        <v>0</v>
      </c>
      <c r="AD188" s="9">
        <f>'S4 Maquette'!I203*1.5</f>
        <v>0</v>
      </c>
    </row>
    <row r="189" spans="27:30">
      <c r="AA189" s="9">
        <f>'S1 Maquette'!I207*1.5</f>
        <v>0</v>
      </c>
      <c r="AB189" s="9">
        <f>'S2 Maquette'!I204*1.5</f>
        <v>0</v>
      </c>
      <c r="AC189" s="9">
        <f>'S3 Maquette'!I205*1.5</f>
        <v>0</v>
      </c>
      <c r="AD189" s="9">
        <f>'S4 Maquette'!I204*1.5</f>
        <v>0</v>
      </c>
    </row>
    <row r="190" spans="27:30">
      <c r="AA190" s="9">
        <f>'S1 Maquette'!I208*1.5</f>
        <v>0</v>
      </c>
      <c r="AB190" s="9">
        <f>'S2 Maquette'!I205*1.5</f>
        <v>0</v>
      </c>
      <c r="AC190" s="9">
        <f>'S3 Maquette'!I206*1.5</f>
        <v>0</v>
      </c>
      <c r="AD190" s="9">
        <f>'S4 Maquette'!I205*1.5</f>
        <v>0</v>
      </c>
    </row>
    <row r="191" spans="27:30">
      <c r="AA191" s="9">
        <f>'S1 Maquette'!I209*1.5</f>
        <v>0</v>
      </c>
      <c r="AB191" s="9">
        <f>'S2 Maquette'!I206*1.5</f>
        <v>0</v>
      </c>
      <c r="AC191" s="9">
        <f>'S3 Maquette'!I207*1.5</f>
        <v>0</v>
      </c>
      <c r="AD191" s="9">
        <f>'S4 Maquette'!I206*1.5</f>
        <v>0</v>
      </c>
    </row>
    <row r="192" spans="27:30">
      <c r="AA192" s="9">
        <f>'S1 Maquette'!I210*1.5</f>
        <v>0</v>
      </c>
      <c r="AB192" s="9">
        <f>'S2 Maquette'!I207*1.5</f>
        <v>0</v>
      </c>
      <c r="AC192" s="9">
        <f>'S3 Maquette'!I208*1.5</f>
        <v>0</v>
      </c>
      <c r="AD192" s="9">
        <f>'S4 Maquette'!I207*1.5</f>
        <v>0</v>
      </c>
    </row>
    <row r="193" spans="27:30">
      <c r="AA193" s="9">
        <f>'S1 Maquette'!I211*1.5</f>
        <v>0</v>
      </c>
      <c r="AB193" s="9">
        <f>'S2 Maquette'!I208*1.5</f>
        <v>0</v>
      </c>
      <c r="AC193" s="9">
        <f>'S3 Maquette'!I209*1.5</f>
        <v>0</v>
      </c>
      <c r="AD193" s="9">
        <f>'S4 Maquette'!I208*1.5</f>
        <v>0</v>
      </c>
    </row>
    <row r="194" spans="27:30">
      <c r="AA194" s="9">
        <f>'S1 Maquette'!I212*1.5</f>
        <v>0</v>
      </c>
      <c r="AB194" s="9">
        <f>'S2 Maquette'!I209*1.5</f>
        <v>0</v>
      </c>
      <c r="AC194" s="9">
        <f>'S3 Maquette'!I210*1.5</f>
        <v>0</v>
      </c>
      <c r="AD194" s="9">
        <f>'S4 Maquette'!I209*1.5</f>
        <v>0</v>
      </c>
    </row>
    <row r="195" spans="27:30">
      <c r="AA195" s="9">
        <f>'S1 Maquette'!I213*1.5</f>
        <v>0</v>
      </c>
      <c r="AB195" s="9">
        <f>'S2 Maquette'!I210*1.5</f>
        <v>0</v>
      </c>
      <c r="AC195" s="9">
        <f>'S3 Maquette'!I211*1.5</f>
        <v>0</v>
      </c>
      <c r="AD195" s="9">
        <f>'S4 Maquette'!I210*1.5</f>
        <v>0</v>
      </c>
    </row>
    <row r="196" spans="27:30">
      <c r="AA196" s="9">
        <f>'S1 Maquette'!I214*1.5</f>
        <v>0</v>
      </c>
      <c r="AB196" s="9">
        <f>'S2 Maquette'!I211*1.5</f>
        <v>0</v>
      </c>
      <c r="AC196" s="9">
        <f>'S3 Maquette'!I212*1.5</f>
        <v>0</v>
      </c>
      <c r="AD196" s="9">
        <f>'S4 Maquette'!I211*1.5</f>
        <v>0</v>
      </c>
    </row>
    <row r="197" spans="27:30">
      <c r="AA197" s="9">
        <f>'S1 Maquette'!I215*1.5</f>
        <v>0</v>
      </c>
      <c r="AB197" s="9">
        <f>'S2 Maquette'!I212*1.5</f>
        <v>0</v>
      </c>
      <c r="AC197" s="9">
        <f>'S3 Maquette'!I213*1.5</f>
        <v>0</v>
      </c>
      <c r="AD197" s="9">
        <f>'S4 Maquette'!I212*1.5</f>
        <v>0</v>
      </c>
    </row>
    <row r="198" spans="27:30">
      <c r="AA198" s="9">
        <f>'S1 Maquette'!I216*1.5</f>
        <v>0</v>
      </c>
      <c r="AB198" s="9">
        <f>'S2 Maquette'!I213*1.5</f>
        <v>0</v>
      </c>
      <c r="AC198" s="9">
        <f>'S3 Maquette'!I214*1.5</f>
        <v>0</v>
      </c>
      <c r="AD198" s="9">
        <f>'S4 Maquette'!I213*1.5</f>
        <v>0</v>
      </c>
    </row>
    <row r="199" spans="27:30">
      <c r="AA199" s="9">
        <f>'S1 Maquette'!I217*1.5</f>
        <v>0</v>
      </c>
      <c r="AB199" s="9">
        <f>'S2 Maquette'!I214*1.5</f>
        <v>0</v>
      </c>
      <c r="AC199" s="9">
        <f>'S3 Maquette'!I215*1.5</f>
        <v>0</v>
      </c>
      <c r="AD199" s="9">
        <f>'S4 Maquette'!I214*1.5</f>
        <v>0</v>
      </c>
    </row>
    <row r="200" spans="27:30">
      <c r="AA200" s="9">
        <f>'S1 Maquette'!I218*1.5</f>
        <v>0</v>
      </c>
      <c r="AB200" s="9">
        <f>'S2 Maquette'!I215*1.5</f>
        <v>0</v>
      </c>
      <c r="AC200" s="9">
        <f>'S3 Maquette'!I216*1.5</f>
        <v>0</v>
      </c>
      <c r="AD200" s="9">
        <f>'S4 Maquette'!I215*1.5</f>
        <v>0</v>
      </c>
    </row>
    <row r="201" spans="27:30">
      <c r="AA201" s="9">
        <f>'S1 Maquette'!I219*1.5</f>
        <v>0</v>
      </c>
      <c r="AB201" s="9">
        <f>'S2 Maquette'!I216*1.5</f>
        <v>0</v>
      </c>
      <c r="AC201" s="9">
        <f>'S3 Maquette'!I217*1.5</f>
        <v>0</v>
      </c>
      <c r="AD201" s="9">
        <f>'S4 Maquette'!I216*1.5</f>
        <v>0</v>
      </c>
    </row>
    <row r="202" spans="27:30">
      <c r="AA202" s="9">
        <f>'S1 Maquette'!I220*1.5</f>
        <v>0</v>
      </c>
      <c r="AB202" s="9">
        <f>'S2 Maquette'!I217*1.5</f>
        <v>0</v>
      </c>
      <c r="AC202" s="9">
        <f>'S3 Maquette'!I218*1.5</f>
        <v>0</v>
      </c>
      <c r="AD202" s="9">
        <f>'S4 Maquette'!I217*1.5</f>
        <v>0</v>
      </c>
    </row>
    <row r="203" spans="27:30">
      <c r="AA203" s="9">
        <f>'S1 Maquette'!I221*1.5</f>
        <v>0</v>
      </c>
      <c r="AB203" s="9">
        <f>'S2 Maquette'!I218*1.5</f>
        <v>0</v>
      </c>
      <c r="AC203" s="9">
        <f>'S3 Maquette'!I219*1.5</f>
        <v>0</v>
      </c>
      <c r="AD203" s="9">
        <f>'S4 Maquette'!I218*1.5</f>
        <v>0</v>
      </c>
    </row>
    <row r="204" spans="27:30">
      <c r="AA204" s="9">
        <f>'S1 Maquette'!I222*1.5</f>
        <v>0</v>
      </c>
      <c r="AB204" s="9">
        <f>'S2 Maquette'!I219*1.5</f>
        <v>0</v>
      </c>
      <c r="AC204" s="9">
        <f>'S3 Maquette'!I220*1.5</f>
        <v>0</v>
      </c>
      <c r="AD204" s="9">
        <f>'S4 Maquette'!I219*1.5</f>
        <v>0</v>
      </c>
    </row>
    <row r="205" spans="27:30">
      <c r="AA205" s="9">
        <f>'S1 Maquette'!I223*1.5</f>
        <v>0</v>
      </c>
      <c r="AB205" s="9">
        <f>'S2 Maquette'!I220*1.5</f>
        <v>0</v>
      </c>
      <c r="AC205" s="9">
        <f>'S3 Maquette'!I221*1.5</f>
        <v>0</v>
      </c>
      <c r="AD205" s="9">
        <f>'S4 Maquette'!I220*1.5</f>
        <v>0</v>
      </c>
    </row>
    <row r="206" spans="27:30">
      <c r="AA206" s="9">
        <f>'S1 Maquette'!I224*1.5</f>
        <v>0</v>
      </c>
      <c r="AB206" s="9">
        <f>'S2 Maquette'!I221*1.5</f>
        <v>0</v>
      </c>
      <c r="AC206" s="9">
        <f>'S3 Maquette'!I222*1.5</f>
        <v>0</v>
      </c>
      <c r="AD206" s="9">
        <f>'S4 Maquette'!I221*1.5</f>
        <v>0</v>
      </c>
    </row>
    <row r="207" spans="27:30">
      <c r="AA207" s="9">
        <f>'S1 Maquette'!I225*1.5</f>
        <v>0</v>
      </c>
      <c r="AB207" s="9">
        <f>'S2 Maquette'!I222*1.5</f>
        <v>0</v>
      </c>
      <c r="AC207" s="9">
        <f>'S3 Maquette'!I223*1.5</f>
        <v>0</v>
      </c>
      <c r="AD207" s="9">
        <f>'S4 Maquette'!I222*1.5</f>
        <v>0</v>
      </c>
    </row>
    <row r="208" spans="27:30">
      <c r="AA208" s="9">
        <f>'S1 Maquette'!I226*1.5</f>
        <v>0</v>
      </c>
      <c r="AB208" s="9">
        <f>'S2 Maquette'!I223*1.5</f>
        <v>0</v>
      </c>
      <c r="AC208" s="9">
        <f>'S3 Maquette'!I224*1.5</f>
        <v>0</v>
      </c>
      <c r="AD208" s="9">
        <f>'S4 Maquette'!I223*1.5</f>
        <v>0</v>
      </c>
    </row>
    <row r="209" spans="27:30">
      <c r="AA209" s="9">
        <f>'S1 Maquette'!I227*1.5</f>
        <v>0</v>
      </c>
      <c r="AB209" s="9">
        <f>'S2 Maquette'!I224*1.5</f>
        <v>0</v>
      </c>
      <c r="AC209" s="9">
        <f>'S3 Maquette'!I225*1.5</f>
        <v>0</v>
      </c>
      <c r="AD209" s="9">
        <f>'S4 Maquette'!I224*1.5</f>
        <v>0</v>
      </c>
    </row>
    <row r="210" spans="27:30">
      <c r="AA210" s="9">
        <f>'S1 Maquette'!I228*1.5</f>
        <v>0</v>
      </c>
      <c r="AB210" s="9">
        <f>'S2 Maquette'!I225*1.5</f>
        <v>0</v>
      </c>
      <c r="AC210" s="9">
        <f>'S3 Maquette'!I226*1.5</f>
        <v>0</v>
      </c>
      <c r="AD210" s="9">
        <f>'S4 Maquette'!I225*1.5</f>
        <v>0</v>
      </c>
    </row>
    <row r="211" spans="27:30">
      <c r="AA211" s="9">
        <f>'S1 Maquette'!I229*1.5</f>
        <v>0</v>
      </c>
      <c r="AB211" s="9">
        <f>'S2 Maquette'!I226*1.5</f>
        <v>0</v>
      </c>
      <c r="AC211" s="9">
        <f>'S3 Maquette'!I227*1.5</f>
        <v>0</v>
      </c>
      <c r="AD211" s="9">
        <f>'S4 Maquette'!I226*1.5</f>
        <v>0</v>
      </c>
    </row>
    <row r="212" spans="27:30">
      <c r="AA212" s="9">
        <f>'S1 Maquette'!I230*1.5</f>
        <v>0</v>
      </c>
      <c r="AB212" s="9">
        <f>'S2 Maquette'!I227*1.5</f>
        <v>0</v>
      </c>
      <c r="AC212" s="9">
        <f>'S3 Maquette'!I228*1.5</f>
        <v>0</v>
      </c>
      <c r="AD212" s="9">
        <f>'S4 Maquette'!I227*1.5</f>
        <v>0</v>
      </c>
    </row>
    <row r="213" spans="27:30">
      <c r="AA213" s="9">
        <f>'S1 Maquette'!I231*1.5</f>
        <v>0</v>
      </c>
      <c r="AB213" s="9">
        <f>'S2 Maquette'!I228*1.5</f>
        <v>0</v>
      </c>
      <c r="AC213" s="9">
        <f>'S3 Maquette'!I229*1.5</f>
        <v>0</v>
      </c>
      <c r="AD213" s="9">
        <f>'S4 Maquette'!I228*1.5</f>
        <v>0</v>
      </c>
    </row>
    <row r="214" spans="27:30">
      <c r="AA214" s="9">
        <f>'S1 Maquette'!I232*1.5</f>
        <v>0</v>
      </c>
      <c r="AB214" s="9">
        <f>'S2 Maquette'!I229*1.5</f>
        <v>0</v>
      </c>
      <c r="AC214" s="9">
        <f>'S3 Maquette'!I230*1.5</f>
        <v>0</v>
      </c>
      <c r="AD214" s="9">
        <f>'S4 Maquette'!I229*1.5</f>
        <v>0</v>
      </c>
    </row>
    <row r="215" spans="27:30">
      <c r="AA215" s="9">
        <f>'S1 Maquette'!I233*1.5</f>
        <v>0</v>
      </c>
      <c r="AB215" s="9">
        <f>'S2 Maquette'!I230*1.5</f>
        <v>0</v>
      </c>
      <c r="AC215" s="9">
        <f>'S3 Maquette'!I231*1.5</f>
        <v>0</v>
      </c>
      <c r="AD215" s="9">
        <f>'S4 Maquette'!I230*1.5</f>
        <v>0</v>
      </c>
    </row>
    <row r="216" spans="27:30">
      <c r="AA216" s="9">
        <f>'S1 Maquette'!I234*1.5</f>
        <v>0</v>
      </c>
      <c r="AB216" s="9">
        <f>'S2 Maquette'!I231*1.5</f>
        <v>0</v>
      </c>
      <c r="AC216" s="9">
        <f>'S3 Maquette'!I232*1.5</f>
        <v>0</v>
      </c>
      <c r="AD216" s="9">
        <f>'S4 Maquette'!I231*1.5</f>
        <v>0</v>
      </c>
    </row>
    <row r="217" spans="27:30">
      <c r="AA217" s="9">
        <f>'S1 Maquette'!I235*1.5</f>
        <v>0</v>
      </c>
      <c r="AB217" s="9">
        <f>'S2 Maquette'!I232*1.5</f>
        <v>0</v>
      </c>
      <c r="AC217" s="9">
        <f>'S3 Maquette'!I233*1.5</f>
        <v>0</v>
      </c>
      <c r="AD217" s="9">
        <f>'S4 Maquette'!I232*1.5</f>
        <v>0</v>
      </c>
    </row>
    <row r="218" spans="27:30">
      <c r="AA218" s="9">
        <f>'S1 Maquette'!I236*1.5</f>
        <v>0</v>
      </c>
      <c r="AB218" s="9">
        <f>'S2 Maquette'!I233*1.5</f>
        <v>0</v>
      </c>
      <c r="AC218" s="9">
        <f>'S3 Maquette'!I234*1.5</f>
        <v>0</v>
      </c>
      <c r="AD218" s="9">
        <f>'S4 Maquette'!I233*1.5</f>
        <v>0</v>
      </c>
    </row>
    <row r="219" spans="27:30">
      <c r="AA219" s="9">
        <f>'S1 Maquette'!I237*1.5</f>
        <v>0</v>
      </c>
      <c r="AB219" s="9">
        <f>'S2 Maquette'!I234*1.5</f>
        <v>0</v>
      </c>
      <c r="AC219" s="9">
        <f>'S3 Maquette'!I235*1.5</f>
        <v>0</v>
      </c>
      <c r="AD219" s="9">
        <f>'S4 Maquette'!I234*1.5</f>
        <v>0</v>
      </c>
    </row>
    <row r="220" spans="27:30">
      <c r="AA220" s="9">
        <f>'S1 Maquette'!I238*1.5</f>
        <v>0</v>
      </c>
      <c r="AB220" s="9">
        <f>'S2 Maquette'!I235*1.5</f>
        <v>0</v>
      </c>
      <c r="AC220" s="9">
        <f>'S3 Maquette'!I236*1.5</f>
        <v>0</v>
      </c>
      <c r="AD220" s="9">
        <f>'S4 Maquette'!I235*1.5</f>
        <v>0</v>
      </c>
    </row>
    <row r="221" spans="27:30">
      <c r="AA221" s="9">
        <f>'S1 Maquette'!I239*1.5</f>
        <v>0</v>
      </c>
      <c r="AB221" s="9">
        <f>'S2 Maquette'!I236*1.5</f>
        <v>0</v>
      </c>
      <c r="AC221" s="9">
        <f>'S3 Maquette'!I237*1.5</f>
        <v>0</v>
      </c>
      <c r="AD221" s="9">
        <f>'S4 Maquette'!I236*1.5</f>
        <v>0</v>
      </c>
    </row>
    <row r="222" spans="27:30">
      <c r="AA222" s="9">
        <f>'S1 Maquette'!I240*1.5</f>
        <v>0</v>
      </c>
      <c r="AB222" s="9">
        <f>'S2 Maquette'!I237*1.5</f>
        <v>0</v>
      </c>
      <c r="AC222" s="9">
        <f>'S3 Maquette'!I238*1.5</f>
        <v>0</v>
      </c>
      <c r="AD222" s="9">
        <f>'S4 Maquette'!I237*1.5</f>
        <v>0</v>
      </c>
    </row>
    <row r="223" spans="27:30">
      <c r="AA223" s="9">
        <f>'S1 Maquette'!I241*1.5</f>
        <v>0</v>
      </c>
      <c r="AB223" s="9">
        <f>'S2 Maquette'!I238*1.5</f>
        <v>0</v>
      </c>
      <c r="AC223" s="9">
        <f>'S3 Maquette'!I239*1.5</f>
        <v>0</v>
      </c>
      <c r="AD223" s="9">
        <f>'S4 Maquette'!I238*1.5</f>
        <v>0</v>
      </c>
    </row>
    <row r="224" spans="27:30">
      <c r="AA224" s="9">
        <f>'S1 Maquette'!I242*1.5</f>
        <v>0</v>
      </c>
      <c r="AB224" s="9">
        <f>'S2 Maquette'!I239*1.5</f>
        <v>0</v>
      </c>
      <c r="AC224" s="9">
        <f>'S3 Maquette'!I240*1.5</f>
        <v>0</v>
      </c>
      <c r="AD224" s="9">
        <f>'S4 Maquette'!I239*1.5</f>
        <v>0</v>
      </c>
    </row>
    <row r="225" spans="27:30">
      <c r="AA225" s="9">
        <f>'S1 Maquette'!I243*1.5</f>
        <v>0</v>
      </c>
      <c r="AB225" s="9">
        <f>'S2 Maquette'!I240*1.5</f>
        <v>0</v>
      </c>
      <c r="AC225" s="9">
        <f>'S3 Maquette'!I241*1.5</f>
        <v>0</v>
      </c>
      <c r="AD225" s="9">
        <f>'S4 Maquette'!I240*1.5</f>
        <v>0</v>
      </c>
    </row>
    <row r="226" spans="27:30">
      <c r="AA226" s="9">
        <f>'S1 Maquette'!I244*1.5</f>
        <v>0</v>
      </c>
      <c r="AB226" s="9">
        <f>'S2 Maquette'!I241*1.5</f>
        <v>0</v>
      </c>
      <c r="AC226" s="9">
        <f>'S3 Maquette'!I242*1.5</f>
        <v>0</v>
      </c>
      <c r="AD226" s="9">
        <f>'S4 Maquette'!I241*1.5</f>
        <v>0</v>
      </c>
    </row>
    <row r="227" spans="27:30">
      <c r="AA227" s="9">
        <f>'S1 Maquette'!I245*1.5</f>
        <v>0</v>
      </c>
      <c r="AB227" s="9">
        <f>'S2 Maquette'!I242*1.5</f>
        <v>0</v>
      </c>
      <c r="AC227" s="9">
        <f>'S3 Maquette'!I243*1.5</f>
        <v>0</v>
      </c>
      <c r="AD227" s="9">
        <f>'S4 Maquette'!I242*1.5</f>
        <v>0</v>
      </c>
    </row>
    <row r="228" spans="27:30">
      <c r="AA228" s="9">
        <f>'S1 Maquette'!I246*1.5</f>
        <v>0</v>
      </c>
      <c r="AB228" s="9">
        <f>'S2 Maquette'!I243*1.5</f>
        <v>0</v>
      </c>
      <c r="AC228" s="9">
        <f>'S3 Maquette'!I244*1.5</f>
        <v>0</v>
      </c>
      <c r="AD228" s="9">
        <f>'S4 Maquette'!I243*1.5</f>
        <v>0</v>
      </c>
    </row>
    <row r="229" spans="27:30">
      <c r="AA229" s="9">
        <f>'S1 Maquette'!I247*1.5</f>
        <v>0</v>
      </c>
      <c r="AB229" s="9">
        <f>'S2 Maquette'!I244*1.5</f>
        <v>0</v>
      </c>
      <c r="AC229" s="9">
        <f>'S3 Maquette'!I245*1.5</f>
        <v>0</v>
      </c>
      <c r="AD229" s="9">
        <f>'S4 Maquette'!I244*1.5</f>
        <v>0</v>
      </c>
    </row>
    <row r="230" spans="27:30">
      <c r="AA230" s="9">
        <f>'S1 Maquette'!I248*1.5</f>
        <v>0</v>
      </c>
      <c r="AB230" s="9">
        <f>'S2 Maquette'!I245*1.5</f>
        <v>0</v>
      </c>
      <c r="AC230" s="9">
        <f>'S3 Maquette'!I246*1.5</f>
        <v>0</v>
      </c>
      <c r="AD230" s="9">
        <f>'S4 Maquette'!I245*1.5</f>
        <v>0</v>
      </c>
    </row>
    <row r="231" spans="27:30">
      <c r="AA231" s="9">
        <f>'S1 Maquette'!I249*1.5</f>
        <v>0</v>
      </c>
      <c r="AB231" s="9">
        <f>'S2 Maquette'!I246*1.5</f>
        <v>0</v>
      </c>
      <c r="AC231" s="9">
        <f>'S3 Maquette'!I247*1.5</f>
        <v>0</v>
      </c>
      <c r="AD231" s="9">
        <f>'S4 Maquette'!I246*1.5</f>
        <v>0</v>
      </c>
    </row>
    <row r="232" spans="27:30">
      <c r="AA232" s="9">
        <f>'S1 Maquette'!I250*1.5</f>
        <v>0</v>
      </c>
      <c r="AB232" s="9">
        <f>'S2 Maquette'!I247*1.5</f>
        <v>0</v>
      </c>
      <c r="AC232" s="9">
        <f>'S3 Maquette'!I248*1.5</f>
        <v>0</v>
      </c>
      <c r="AD232" s="9">
        <f>'S4 Maquette'!I247*1.5</f>
        <v>0</v>
      </c>
    </row>
    <row r="233" spans="27:30">
      <c r="AA233" s="9">
        <f>'S1 Maquette'!I251*1.5</f>
        <v>0</v>
      </c>
      <c r="AB233" s="9">
        <f>'S2 Maquette'!I248*1.5</f>
        <v>0</v>
      </c>
      <c r="AC233" s="9">
        <f>'S3 Maquette'!I249*1.5</f>
        <v>0</v>
      </c>
      <c r="AD233" s="9">
        <f>'S4 Maquette'!I248*1.5</f>
        <v>0</v>
      </c>
    </row>
    <row r="234" spans="27:30">
      <c r="AA234" s="9">
        <f>'S1 Maquette'!I252*1.5</f>
        <v>0</v>
      </c>
      <c r="AB234" s="9">
        <f>'S2 Maquette'!I249*1.5</f>
        <v>0</v>
      </c>
      <c r="AC234" s="9">
        <f>'S3 Maquette'!I250*1.5</f>
        <v>0</v>
      </c>
      <c r="AD234" s="9">
        <f>'S4 Maquette'!I249*1.5</f>
        <v>0</v>
      </c>
    </row>
    <row r="235" spans="27:30">
      <c r="AA235" s="9">
        <f>'S1 Maquette'!I253*1.5</f>
        <v>0</v>
      </c>
      <c r="AB235" s="9">
        <f>'S2 Maquette'!I250*1.5</f>
        <v>0</v>
      </c>
      <c r="AC235" s="9">
        <f>'S3 Maquette'!I251*1.5</f>
        <v>0</v>
      </c>
      <c r="AD235" s="9">
        <f>'S4 Maquette'!I250*1.5</f>
        <v>0</v>
      </c>
    </row>
    <row r="236" spans="27:30">
      <c r="AA236" s="9">
        <f>'S1 Maquette'!I254*1.5</f>
        <v>0</v>
      </c>
      <c r="AB236" s="9">
        <f>'S2 Maquette'!I251*1.5</f>
        <v>0</v>
      </c>
      <c r="AC236" s="9">
        <f>'S3 Maquette'!I252*1.5</f>
        <v>0</v>
      </c>
      <c r="AD236" s="9">
        <f>'S4 Maquette'!I251*1.5</f>
        <v>0</v>
      </c>
    </row>
    <row r="237" spans="27:30">
      <c r="AA237" s="9">
        <f>'S1 Maquette'!I255*1.5</f>
        <v>0</v>
      </c>
      <c r="AB237" s="9">
        <f>'S2 Maquette'!I252*1.5</f>
        <v>0</v>
      </c>
      <c r="AC237" s="9">
        <f>'S3 Maquette'!I253*1.5</f>
        <v>0</v>
      </c>
      <c r="AD237" s="9">
        <f>'S4 Maquette'!I252*1.5</f>
        <v>0</v>
      </c>
    </row>
    <row r="238" spans="27:30">
      <c r="AA238" s="9">
        <f>'S1 Maquette'!I256*1.5</f>
        <v>0</v>
      </c>
      <c r="AB238" s="9">
        <f>'S2 Maquette'!I253*1.5</f>
        <v>0</v>
      </c>
      <c r="AC238" s="9">
        <f>'S3 Maquette'!I254*1.5</f>
        <v>0</v>
      </c>
      <c r="AD238" s="9">
        <f>'S4 Maquette'!I253*1.5</f>
        <v>0</v>
      </c>
    </row>
    <row r="239" spans="27:30">
      <c r="AA239" s="9">
        <f>'S1 Maquette'!I257*1.5</f>
        <v>0</v>
      </c>
      <c r="AB239" s="9">
        <f>'S2 Maquette'!I254*1.5</f>
        <v>0</v>
      </c>
      <c r="AC239" s="9">
        <f>'S3 Maquette'!I255*1.5</f>
        <v>0</v>
      </c>
      <c r="AD239" s="9">
        <f>'S4 Maquette'!I254*1.5</f>
        <v>0</v>
      </c>
    </row>
    <row r="240" spans="27:30">
      <c r="AA240" s="9">
        <f>'S1 Maquette'!I258*1.5</f>
        <v>0</v>
      </c>
      <c r="AB240" s="9">
        <f>'S2 Maquette'!I255*1.5</f>
        <v>0</v>
      </c>
      <c r="AC240" s="9">
        <f>'S3 Maquette'!I256*1.5</f>
        <v>0</v>
      </c>
      <c r="AD240" s="9">
        <f>'S4 Maquette'!I255*1.5</f>
        <v>0</v>
      </c>
    </row>
    <row r="241" spans="27:30">
      <c r="AA241" s="9">
        <f>'S1 Maquette'!I259*1.5</f>
        <v>0</v>
      </c>
      <c r="AB241" s="9">
        <f>'S2 Maquette'!I256*1.5</f>
        <v>0</v>
      </c>
      <c r="AC241" s="9">
        <f>'S3 Maquette'!I257*1.5</f>
        <v>0</v>
      </c>
      <c r="AD241" s="9">
        <f>'S4 Maquette'!I256*1.5</f>
        <v>0</v>
      </c>
    </row>
    <row r="242" spans="27:30">
      <c r="AA242" s="9">
        <f>'S1 Maquette'!I260*1.5</f>
        <v>0</v>
      </c>
      <c r="AB242" s="9">
        <f>'S2 Maquette'!I257*1.5</f>
        <v>0</v>
      </c>
      <c r="AC242" s="9">
        <f>'S3 Maquette'!I258*1.5</f>
        <v>0</v>
      </c>
      <c r="AD242" s="9">
        <f>'S4 Maquette'!I257*1.5</f>
        <v>0</v>
      </c>
    </row>
    <row r="243" spans="27:30">
      <c r="AA243" s="9">
        <f>'S1 Maquette'!I261*1.5</f>
        <v>0</v>
      </c>
      <c r="AB243" s="9">
        <f>'S2 Maquette'!I258*1.5</f>
        <v>0</v>
      </c>
      <c r="AC243" s="9">
        <f>'S3 Maquette'!I259*1.5</f>
        <v>0</v>
      </c>
      <c r="AD243" s="9">
        <f>'S4 Maquette'!I258*1.5</f>
        <v>0</v>
      </c>
    </row>
    <row r="244" spans="27:30">
      <c r="AA244" s="9">
        <f>'S1 Maquette'!I262*1.5</f>
        <v>0</v>
      </c>
      <c r="AB244" s="9">
        <f>'S2 Maquette'!I259*1.5</f>
        <v>0</v>
      </c>
      <c r="AC244" s="9">
        <f>'S3 Maquette'!I260*1.5</f>
        <v>0</v>
      </c>
      <c r="AD244" s="9">
        <f>'S4 Maquette'!I259*1.5</f>
        <v>0</v>
      </c>
    </row>
    <row r="245" spans="27:30">
      <c r="AA245" s="9">
        <f>'S1 Maquette'!I263*1.5</f>
        <v>0</v>
      </c>
      <c r="AB245" s="9">
        <f>'S2 Maquette'!I260*1.5</f>
        <v>0</v>
      </c>
      <c r="AC245" s="9">
        <f>'S3 Maquette'!I261*1.5</f>
        <v>0</v>
      </c>
      <c r="AD245" s="9">
        <f>'S4 Maquette'!I260*1.5</f>
        <v>0</v>
      </c>
    </row>
    <row r="246" spans="27:30">
      <c r="AA246" s="9">
        <f>'S1 Maquette'!I264*1.5</f>
        <v>0</v>
      </c>
      <c r="AB246" s="9">
        <f>'S2 Maquette'!I261*1.5</f>
        <v>0</v>
      </c>
      <c r="AC246" s="9">
        <f>'S3 Maquette'!I262*1.5</f>
        <v>0</v>
      </c>
      <c r="AD246" s="9">
        <f>'S4 Maquette'!I261*1.5</f>
        <v>0</v>
      </c>
    </row>
    <row r="247" spans="27:30">
      <c r="AA247" s="9">
        <f>'S1 Maquette'!I265*1.5</f>
        <v>0</v>
      </c>
      <c r="AB247" s="9">
        <f>'S2 Maquette'!I262*1.5</f>
        <v>0</v>
      </c>
      <c r="AC247" s="9">
        <f>'S3 Maquette'!I263*1.5</f>
        <v>0</v>
      </c>
      <c r="AD247" s="9">
        <f>'S4 Maquette'!I262*1.5</f>
        <v>0</v>
      </c>
    </row>
    <row r="248" spans="27:30">
      <c r="AA248" s="9">
        <f>'S1 Maquette'!I266*1.5</f>
        <v>0</v>
      </c>
      <c r="AB248" s="9">
        <f>'S2 Maquette'!I263*1.5</f>
        <v>0</v>
      </c>
      <c r="AC248" s="9">
        <f>'S3 Maquette'!I264*1.5</f>
        <v>0</v>
      </c>
      <c r="AD248" s="9">
        <f>'S4 Maquette'!I263*1.5</f>
        <v>0</v>
      </c>
    </row>
    <row r="249" spans="27:30">
      <c r="AA249" s="9">
        <f>'S1 Maquette'!I267*1.5</f>
        <v>0</v>
      </c>
      <c r="AB249" s="9">
        <f>'S2 Maquette'!I264*1.5</f>
        <v>0</v>
      </c>
      <c r="AC249" s="9">
        <f>'S3 Maquette'!I265*1.5</f>
        <v>0</v>
      </c>
      <c r="AD249" s="9">
        <f>'S4 Maquette'!I264*1.5</f>
        <v>0</v>
      </c>
    </row>
    <row r="250" spans="27:30">
      <c r="AA250" s="9">
        <f>'S1 Maquette'!I268*1.5</f>
        <v>0</v>
      </c>
      <c r="AB250" s="9">
        <f>'S2 Maquette'!I265*1.5</f>
        <v>0</v>
      </c>
      <c r="AC250" s="9">
        <f>'S3 Maquette'!I266*1.5</f>
        <v>0</v>
      </c>
      <c r="AD250" s="9">
        <f>'S4 Maquette'!I265*1.5</f>
        <v>0</v>
      </c>
    </row>
    <row r="251" spans="27:30">
      <c r="AA251" s="9">
        <f>'S1 Maquette'!I269*1.5</f>
        <v>0</v>
      </c>
      <c r="AB251" s="9">
        <f>'S2 Maquette'!I266*1.5</f>
        <v>0</v>
      </c>
      <c r="AC251" s="9">
        <f>'S3 Maquette'!I267*1.5</f>
        <v>0</v>
      </c>
      <c r="AD251" s="9">
        <f>'S4 Maquette'!I266*1.5</f>
        <v>0</v>
      </c>
    </row>
    <row r="252" spans="27:30">
      <c r="AA252" s="9">
        <f>'S1 Maquette'!I270*1.5</f>
        <v>0</v>
      </c>
      <c r="AB252" s="9">
        <f>'S2 Maquette'!I267*1.5</f>
        <v>0</v>
      </c>
      <c r="AC252" s="9">
        <f>'S3 Maquette'!I268*1.5</f>
        <v>0</v>
      </c>
      <c r="AD252" s="9">
        <f>'S4 Maquette'!I267*1.5</f>
        <v>0</v>
      </c>
    </row>
    <row r="253" spans="27:30">
      <c r="AA253" s="9">
        <f>'S1 Maquette'!I271*1.5</f>
        <v>0</v>
      </c>
      <c r="AB253" s="9">
        <f>'S2 Maquette'!I268*1.5</f>
        <v>0</v>
      </c>
      <c r="AC253" s="9">
        <f>'S3 Maquette'!I269*1.5</f>
        <v>0</v>
      </c>
      <c r="AD253" s="9">
        <f>'S4 Maquette'!I268*1.5</f>
        <v>0</v>
      </c>
    </row>
    <row r="254" spans="27:30">
      <c r="AA254" s="9">
        <f>'S1 Maquette'!I272*1.5</f>
        <v>0</v>
      </c>
      <c r="AB254" s="9">
        <f>'S2 Maquette'!I269*1.5</f>
        <v>0</v>
      </c>
      <c r="AC254" s="9">
        <f>'S3 Maquette'!I270*1.5</f>
        <v>0</v>
      </c>
      <c r="AD254" s="9">
        <f>'S4 Maquette'!I269*1.5</f>
        <v>0</v>
      </c>
    </row>
    <row r="255" spans="27:30">
      <c r="AA255" s="9">
        <f>'S1 Maquette'!I273*1.5</f>
        <v>0</v>
      </c>
      <c r="AB255" s="9">
        <f>'S2 Maquette'!I270*1.5</f>
        <v>0</v>
      </c>
      <c r="AC255" s="9">
        <f>'S3 Maquette'!I271*1.5</f>
        <v>0</v>
      </c>
      <c r="AD255" s="9">
        <f>'S4 Maquette'!I270*1.5</f>
        <v>0</v>
      </c>
    </row>
    <row r="256" spans="27:30">
      <c r="AA256" s="9">
        <f>'S1 Maquette'!I274*1.5</f>
        <v>0</v>
      </c>
      <c r="AB256" s="9">
        <f>'S2 Maquette'!I271*1.5</f>
        <v>0</v>
      </c>
      <c r="AC256" s="9">
        <f>'S3 Maquette'!I272*1.5</f>
        <v>0</v>
      </c>
      <c r="AD256" s="9">
        <f>'S4 Maquette'!I271*1.5</f>
        <v>0</v>
      </c>
    </row>
    <row r="257" spans="27:30">
      <c r="AA257" s="9">
        <f>'S1 Maquette'!I275*1.5</f>
        <v>0</v>
      </c>
      <c r="AB257" s="9">
        <f>'S2 Maquette'!I272*1.5</f>
        <v>0</v>
      </c>
      <c r="AC257" s="9">
        <f>'S3 Maquette'!I273*1.5</f>
        <v>0</v>
      </c>
      <c r="AD257" s="9">
        <f>'S4 Maquette'!I272*1.5</f>
        <v>0</v>
      </c>
    </row>
    <row r="258" spans="27:30">
      <c r="AA258" s="9">
        <f>'S1 Maquette'!I276*1.5</f>
        <v>0</v>
      </c>
      <c r="AB258" s="9">
        <f>'S2 Maquette'!I273*1.5</f>
        <v>0</v>
      </c>
      <c r="AC258" s="9">
        <f>'S3 Maquette'!I274*1.5</f>
        <v>0</v>
      </c>
      <c r="AD258" s="9">
        <f>'S4 Maquette'!I273*1.5</f>
        <v>0</v>
      </c>
    </row>
    <row r="259" spans="27:30">
      <c r="AA259" s="9">
        <f>'S1 Maquette'!I277*1.5</f>
        <v>0</v>
      </c>
      <c r="AB259" s="9">
        <f>'S2 Maquette'!I274*1.5</f>
        <v>0</v>
      </c>
      <c r="AC259" s="9">
        <f>'S3 Maquette'!I275*1.5</f>
        <v>0</v>
      </c>
      <c r="AD259" s="9">
        <f>'S4 Maquette'!I274*1.5</f>
        <v>0</v>
      </c>
    </row>
    <row r="260" spans="27:30">
      <c r="AA260" s="9">
        <f>'S1 Maquette'!I278*1.5</f>
        <v>0</v>
      </c>
      <c r="AB260" s="9">
        <f>'S2 Maquette'!I275*1.5</f>
        <v>0</v>
      </c>
      <c r="AC260" s="9">
        <f>'S3 Maquette'!I276*1.5</f>
        <v>0</v>
      </c>
      <c r="AD260" s="9">
        <f>'S4 Maquette'!I275*1.5</f>
        <v>0</v>
      </c>
    </row>
    <row r="261" spans="27:30">
      <c r="AA261" s="9">
        <f>'S1 Maquette'!I279*1.5</f>
        <v>0</v>
      </c>
      <c r="AB261" s="9">
        <f>'S2 Maquette'!I276*1.5</f>
        <v>0</v>
      </c>
      <c r="AC261" s="9">
        <f>'S3 Maquette'!I277*1.5</f>
        <v>0</v>
      </c>
      <c r="AD261" s="9">
        <f>'S4 Maquette'!I276*1.5</f>
        <v>0</v>
      </c>
    </row>
    <row r="262" spans="27:30">
      <c r="AA262" s="9">
        <f>'S1 Maquette'!I280*1.5</f>
        <v>0</v>
      </c>
      <c r="AB262" s="9">
        <f>'S2 Maquette'!I277*1.5</f>
        <v>0</v>
      </c>
      <c r="AC262" s="9">
        <f>'S3 Maquette'!I278*1.5</f>
        <v>0</v>
      </c>
      <c r="AD262" s="9">
        <f>'S4 Maquette'!I277*1.5</f>
        <v>0</v>
      </c>
    </row>
    <row r="263" spans="27:30">
      <c r="AA263" s="9">
        <f>'S1 Maquette'!I281*1.5</f>
        <v>0</v>
      </c>
      <c r="AB263" s="9">
        <f>'S2 Maquette'!I278*1.5</f>
        <v>0</v>
      </c>
      <c r="AC263" s="9">
        <f>'S3 Maquette'!I279*1.5</f>
        <v>0</v>
      </c>
      <c r="AD263" s="9">
        <f>'S4 Maquette'!I278*1.5</f>
        <v>0</v>
      </c>
    </row>
    <row r="264" spans="27:30">
      <c r="AA264" s="9">
        <f>'S1 Maquette'!I282*1.5</f>
        <v>0</v>
      </c>
      <c r="AB264" s="9">
        <f>'S2 Maquette'!I279*1.5</f>
        <v>0</v>
      </c>
      <c r="AC264" s="9">
        <f>'S3 Maquette'!I280*1.5</f>
        <v>0</v>
      </c>
      <c r="AD264" s="9">
        <f>'S4 Maquette'!I279*1.5</f>
        <v>0</v>
      </c>
    </row>
    <row r="265" spans="27:30">
      <c r="AA265" s="9">
        <f>'S1 Maquette'!I283*1.5</f>
        <v>0</v>
      </c>
      <c r="AB265" s="9">
        <f>'S2 Maquette'!I280*1.5</f>
        <v>0</v>
      </c>
      <c r="AC265" s="9">
        <f>'S3 Maquette'!I281*1.5</f>
        <v>0</v>
      </c>
      <c r="AD265" s="9">
        <f>'S4 Maquette'!I280*1.5</f>
        <v>0</v>
      </c>
    </row>
    <row r="266" spans="27:30">
      <c r="AA266" s="9">
        <f>'S1 Maquette'!I284*1.5</f>
        <v>0</v>
      </c>
      <c r="AB266" s="9">
        <f>'S2 Maquette'!I281*1.5</f>
        <v>0</v>
      </c>
      <c r="AC266" s="9">
        <f>'S3 Maquette'!I282*1.5</f>
        <v>0</v>
      </c>
      <c r="AD266" s="9">
        <f>'S4 Maquette'!I281*1.5</f>
        <v>0</v>
      </c>
    </row>
    <row r="267" spans="27:30">
      <c r="AA267" s="9">
        <f>'S1 Maquette'!I285*1.5</f>
        <v>0</v>
      </c>
      <c r="AB267" s="9">
        <f>'S2 Maquette'!I282*1.5</f>
        <v>0</v>
      </c>
      <c r="AC267" s="9">
        <f>'S3 Maquette'!I283*1.5</f>
        <v>0</v>
      </c>
      <c r="AD267" s="9">
        <f>'S4 Maquette'!I282*1.5</f>
        <v>0</v>
      </c>
    </row>
    <row r="268" spans="27:30">
      <c r="AA268" s="9">
        <f>'S1 Maquette'!I286*1.5</f>
        <v>0</v>
      </c>
      <c r="AB268" s="9">
        <f>'S2 Maquette'!I283*1.5</f>
        <v>0</v>
      </c>
      <c r="AC268" s="9">
        <f>'S3 Maquette'!I284*1.5</f>
        <v>0</v>
      </c>
      <c r="AD268" s="9">
        <f>'S4 Maquette'!I283*1.5</f>
        <v>0</v>
      </c>
    </row>
    <row r="269" spans="27:30">
      <c r="AA269" s="9">
        <f>'S1 Maquette'!I287*1.5</f>
        <v>0</v>
      </c>
      <c r="AB269" s="9">
        <f>'S2 Maquette'!I284*1.5</f>
        <v>0</v>
      </c>
      <c r="AC269" s="9">
        <f>'S3 Maquette'!I285*1.5</f>
        <v>0</v>
      </c>
      <c r="AD269" s="9">
        <f>'S4 Maquette'!I284*1.5</f>
        <v>0</v>
      </c>
    </row>
    <row r="270" spans="27:30">
      <c r="AA270" s="9">
        <f>'S1 Maquette'!I288*1.5</f>
        <v>0</v>
      </c>
      <c r="AB270" s="9">
        <f>'S2 Maquette'!I285*1.5</f>
        <v>0</v>
      </c>
      <c r="AC270" s="9">
        <f>'S3 Maquette'!I286*1.5</f>
        <v>0</v>
      </c>
      <c r="AD270" s="9">
        <f>'S4 Maquette'!I285*1.5</f>
        <v>0</v>
      </c>
    </row>
    <row r="271" spans="27:30">
      <c r="AA271" s="9">
        <f>'S1 Maquette'!I289*1.5</f>
        <v>0</v>
      </c>
      <c r="AB271" s="9">
        <f>'S2 Maquette'!I286*1.5</f>
        <v>0</v>
      </c>
      <c r="AC271" s="9">
        <f>'S3 Maquette'!I287*1.5</f>
        <v>0</v>
      </c>
      <c r="AD271" s="9">
        <f>'S4 Maquette'!I286*1.5</f>
        <v>0</v>
      </c>
    </row>
    <row r="272" spans="27:30">
      <c r="AA272" s="9">
        <f>'S1 Maquette'!I290*1.5</f>
        <v>0</v>
      </c>
      <c r="AB272" s="9">
        <f>'S2 Maquette'!I287*1.5</f>
        <v>0</v>
      </c>
      <c r="AC272" s="9">
        <f>'S3 Maquette'!I288*1.5</f>
        <v>0</v>
      </c>
      <c r="AD272" s="9">
        <f>'S4 Maquette'!I287*1.5</f>
        <v>0</v>
      </c>
    </row>
    <row r="273" spans="27:30">
      <c r="AA273" s="9">
        <f>'S1 Maquette'!I291*1.5</f>
        <v>0</v>
      </c>
      <c r="AB273" s="9">
        <f>'S2 Maquette'!I288*1.5</f>
        <v>0</v>
      </c>
      <c r="AC273" s="9">
        <f>'S3 Maquette'!I289*1.5</f>
        <v>0</v>
      </c>
      <c r="AD273" s="9">
        <f>'S4 Maquette'!I288*1.5</f>
        <v>0</v>
      </c>
    </row>
    <row r="274" spans="27:30">
      <c r="AA274" s="9">
        <f>'S1 Maquette'!I292*1.5</f>
        <v>0</v>
      </c>
      <c r="AB274" s="9">
        <f>'S2 Maquette'!I289*1.5</f>
        <v>0</v>
      </c>
      <c r="AC274" s="9">
        <f>'S3 Maquette'!I290*1.5</f>
        <v>0</v>
      </c>
      <c r="AD274" s="9">
        <f>'S4 Maquette'!I289*1.5</f>
        <v>0</v>
      </c>
    </row>
    <row r="275" spans="27:30">
      <c r="AA275" s="9">
        <f>'S1 Maquette'!I293*1.5</f>
        <v>0</v>
      </c>
      <c r="AB275" s="9">
        <f>'S2 Maquette'!I290*1.5</f>
        <v>0</v>
      </c>
      <c r="AC275" s="9">
        <f>'S3 Maquette'!I291*1.5</f>
        <v>0</v>
      </c>
      <c r="AD275" s="9">
        <f>'S4 Maquette'!I290*1.5</f>
        <v>0</v>
      </c>
    </row>
    <row r="276" spans="27:30">
      <c r="AA276" s="9">
        <f>'S1 Maquette'!I294*1.5</f>
        <v>0</v>
      </c>
      <c r="AB276" s="9">
        <f>'S2 Maquette'!I291*1.5</f>
        <v>0</v>
      </c>
      <c r="AC276" s="9">
        <f>'S3 Maquette'!I292*1.5</f>
        <v>0</v>
      </c>
      <c r="AD276" s="9">
        <f>'S4 Maquette'!I291*1.5</f>
        <v>0</v>
      </c>
    </row>
    <row r="277" spans="27:30">
      <c r="AA277" s="9">
        <f>'S1 Maquette'!I295*1.5</f>
        <v>0</v>
      </c>
      <c r="AB277" s="9">
        <f>'S2 Maquette'!I292*1.5</f>
        <v>0</v>
      </c>
      <c r="AC277" s="9">
        <f>'S3 Maquette'!I293*1.5</f>
        <v>0</v>
      </c>
      <c r="AD277" s="9">
        <f>'S4 Maquette'!I292*1.5</f>
        <v>0</v>
      </c>
    </row>
    <row r="278" spans="27:30">
      <c r="AA278" s="9">
        <f>'S1 Maquette'!I296*1.5</f>
        <v>0</v>
      </c>
      <c r="AB278" s="9">
        <f>'S2 Maquette'!I293*1.5</f>
        <v>0</v>
      </c>
      <c r="AC278" s="9">
        <f>'S3 Maquette'!I294*1.5</f>
        <v>0</v>
      </c>
      <c r="AD278" s="9">
        <f>'S4 Maquette'!I293*1.5</f>
        <v>0</v>
      </c>
    </row>
    <row r="279" spans="27:30">
      <c r="AA279" s="9">
        <f>'S1 Maquette'!I297*1.5</f>
        <v>0</v>
      </c>
      <c r="AB279" s="9">
        <f>'S2 Maquette'!I294*1.5</f>
        <v>0</v>
      </c>
      <c r="AC279" s="9">
        <f>'S3 Maquette'!I295*1.5</f>
        <v>0</v>
      </c>
      <c r="AD279" s="9">
        <f>'S4 Maquette'!I294*1.5</f>
        <v>0</v>
      </c>
    </row>
    <row r="280" spans="27:30">
      <c r="AA280" s="9">
        <f>'S1 Maquette'!I298*1.5</f>
        <v>0</v>
      </c>
      <c r="AB280" s="9">
        <f>'S2 Maquette'!I295*1.5</f>
        <v>0</v>
      </c>
      <c r="AC280" s="9">
        <f>'S3 Maquette'!I296*1.5</f>
        <v>0</v>
      </c>
      <c r="AD280" s="9">
        <f>'S4 Maquette'!I295*1.5</f>
        <v>0</v>
      </c>
    </row>
    <row r="281" spans="27:30">
      <c r="AA281" s="9">
        <f>'S1 Maquette'!I299*1.5</f>
        <v>0</v>
      </c>
      <c r="AB281" s="9">
        <f>'S2 Maquette'!I296*1.5</f>
        <v>0</v>
      </c>
      <c r="AC281" s="9">
        <f>'S3 Maquette'!I297*1.5</f>
        <v>0</v>
      </c>
      <c r="AD281" s="9">
        <f>'S4 Maquette'!I296*1.5</f>
        <v>0</v>
      </c>
    </row>
    <row r="282" spans="27:30">
      <c r="AA282" s="9">
        <f>'S1 Maquette'!I300*1.5</f>
        <v>0</v>
      </c>
      <c r="AB282" s="9">
        <f>'S2 Maquette'!I297*1.5</f>
        <v>0</v>
      </c>
      <c r="AC282" s="9">
        <f>'S3 Maquette'!I298*1.5</f>
        <v>0</v>
      </c>
      <c r="AD282" s="9">
        <f>'S4 Maquette'!I297*1.5</f>
        <v>0</v>
      </c>
    </row>
    <row r="283" spans="27:30">
      <c r="AA283" s="9">
        <f>'S1 Maquette'!I301*1.5</f>
        <v>0</v>
      </c>
      <c r="AB283" s="9">
        <f>'S2 Maquette'!I298*1.5</f>
        <v>0</v>
      </c>
      <c r="AC283" s="9">
        <f>'S3 Maquette'!I299*1.5</f>
        <v>0</v>
      </c>
      <c r="AD283" s="9">
        <f>'S4 Maquette'!I298*1.5</f>
        <v>0</v>
      </c>
    </row>
    <row r="284" spans="27:30">
      <c r="AA284" s="9">
        <f>'S1 Maquette'!I302*1.5</f>
        <v>0</v>
      </c>
      <c r="AB284" s="9">
        <f>'S2 Maquette'!I299*1.5</f>
        <v>0</v>
      </c>
      <c r="AC284" s="9">
        <f>'S3 Maquette'!I300*1.5</f>
        <v>0</v>
      </c>
      <c r="AD284" s="9">
        <f>'S4 Maquette'!I299*1.5</f>
        <v>0</v>
      </c>
    </row>
    <row r="285" spans="27:30">
      <c r="AA285" s="9">
        <f>'S1 Maquette'!I303*1.5</f>
        <v>0</v>
      </c>
      <c r="AB285" s="9">
        <f>'S2 Maquette'!I300*1.5</f>
        <v>0</v>
      </c>
      <c r="AC285" s="9">
        <f>'S3 Maquette'!I301*1.5</f>
        <v>0</v>
      </c>
      <c r="AD285" s="9">
        <f>'S4 Maquette'!I300*1.5</f>
        <v>0</v>
      </c>
    </row>
    <row r="286" spans="27:30">
      <c r="AA286" s="9">
        <f>'S1 Maquette'!I304*1.5</f>
        <v>0</v>
      </c>
      <c r="AB286" s="9">
        <f>'S2 Maquette'!I301*1.5</f>
        <v>0</v>
      </c>
      <c r="AC286" s="9">
        <f>'S3 Maquette'!I302*1.5</f>
        <v>0</v>
      </c>
      <c r="AD286" s="9">
        <f>'S4 Maquette'!I301*1.5</f>
        <v>0</v>
      </c>
    </row>
    <row r="287" spans="27:30">
      <c r="AA287" s="9">
        <f>'S1 Maquette'!I305*1.5</f>
        <v>0</v>
      </c>
      <c r="AB287" s="9">
        <f>'S2 Maquette'!I302*1.5</f>
        <v>0</v>
      </c>
      <c r="AC287" s="9">
        <f>'S3 Maquette'!I303*1.5</f>
        <v>0</v>
      </c>
      <c r="AD287" s="9">
        <f>'S4 Maquette'!I302*1.5</f>
        <v>0</v>
      </c>
    </row>
    <row r="288" spans="27:30">
      <c r="AA288" s="9">
        <f>'S1 Maquette'!I306*1.5</f>
        <v>0</v>
      </c>
      <c r="AB288" s="9">
        <f>'S2 Maquette'!I303*1.5</f>
        <v>0</v>
      </c>
      <c r="AC288" s="9">
        <f>'S3 Maquette'!I304*1.5</f>
        <v>0</v>
      </c>
      <c r="AD288" s="9">
        <f>'S4 Maquette'!I303*1.5</f>
        <v>0</v>
      </c>
    </row>
    <row r="289" spans="27:30">
      <c r="AA289" s="9">
        <f>'S1 Maquette'!I307*1.5</f>
        <v>0</v>
      </c>
      <c r="AB289" s="9">
        <f>'S2 Maquette'!I304*1.5</f>
        <v>0</v>
      </c>
      <c r="AC289" s="9">
        <f>'S3 Maquette'!I305*1.5</f>
        <v>0</v>
      </c>
      <c r="AD289" s="9">
        <f>'S4 Maquette'!I304*1.5</f>
        <v>0</v>
      </c>
    </row>
    <row r="290" spans="27:30">
      <c r="AA290" s="9">
        <f>'S1 Maquette'!I308*1.5</f>
        <v>0</v>
      </c>
      <c r="AB290" s="9">
        <f>'S2 Maquette'!I305*1.5</f>
        <v>0</v>
      </c>
      <c r="AC290" s="9">
        <f>'S3 Maquette'!I306*1.5</f>
        <v>0</v>
      </c>
      <c r="AD290" s="9">
        <f>'S4 Maquette'!I305*1.5</f>
        <v>0</v>
      </c>
    </row>
    <row r="291" spans="27:30">
      <c r="AA291" s="9">
        <f>'S1 Maquette'!I309*1.5</f>
        <v>0</v>
      </c>
      <c r="AB291" s="9">
        <f>'S2 Maquette'!I306*1.5</f>
        <v>0</v>
      </c>
      <c r="AC291" s="9">
        <f>'S3 Maquette'!I307*1.5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C8" zoomScale="115" zoomScaleNormal="115" workbookViewId="0">
      <selection activeCell="E8" sqref="E8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38" t="s">
        <v>174</v>
      </c>
      <c r="B1" s="138"/>
      <c r="C1" s="138"/>
      <c r="D1" s="138"/>
      <c r="E1" s="1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9" t="s">
        <v>175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176</v>
      </c>
      <c r="B3" s="9" t="s">
        <v>91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177</v>
      </c>
      <c r="B4" s="140" t="s">
        <v>102</v>
      </c>
      <c r="C4" s="140"/>
      <c r="D4" s="14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178</v>
      </c>
      <c r="B5" s="9" t="str">
        <f>IFERROR(VLOOKUP(B4,tab_code_dip,2,FALSE),"-")</f>
        <v>HPSHS18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36" t="s">
        <v>179</v>
      </c>
      <c r="B8" s="136"/>
      <c r="C8" s="136"/>
      <c r="D8" s="13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180</v>
      </c>
      <c r="B9" s="137" t="s">
        <v>181</v>
      </c>
      <c r="C9" s="137"/>
      <c r="D9" s="13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56" t="s">
        <v>182</v>
      </c>
      <c r="B13" s="156" t="s">
        <v>183</v>
      </c>
      <c r="C13" s="156" t="s">
        <v>184</v>
      </c>
      <c r="D13" s="156" t="s">
        <v>185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57"/>
      <c r="B14" s="157"/>
      <c r="C14" s="157"/>
      <c r="D14" s="15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56">
        <f>Calcul!A10</f>
        <v>507</v>
      </c>
      <c r="B15" s="156">
        <f ca="1">Calcul!A22</f>
        <v>-24</v>
      </c>
      <c r="C15" s="156">
        <f>Calcul!G10</f>
        <v>421</v>
      </c>
      <c r="D15" s="156">
        <f>Calcul!G22</f>
        <v>-12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57"/>
      <c r="B16" s="157"/>
      <c r="C16" s="157"/>
      <c r="D16" s="15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46" t="s">
        <v>186</v>
      </c>
      <c r="B19" s="146"/>
      <c r="C19" s="146"/>
      <c r="D19" s="14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187</v>
      </c>
      <c r="E20" s="2"/>
      <c r="F20" s="2"/>
      <c r="G20" s="2"/>
      <c r="H20" s="2"/>
      <c r="I20" s="2" t="s">
        <v>188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41" t="s">
        <v>189</v>
      </c>
      <c r="B21" s="142"/>
      <c r="C21" s="142"/>
      <c r="D21" s="14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44" t="s">
        <v>190</v>
      </c>
      <c r="B22" s="144"/>
      <c r="C22" s="144"/>
      <c r="D22" s="14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44"/>
      <c r="B23" s="144"/>
      <c r="C23" s="144"/>
      <c r="D23" s="14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44"/>
      <c r="B24" s="144"/>
      <c r="C24" s="144"/>
      <c r="D24" s="14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41" t="s">
        <v>191</v>
      </c>
      <c r="B25" s="142"/>
      <c r="C25" s="142"/>
      <c r="D25" s="14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47" t="s">
        <v>192</v>
      </c>
      <c r="B26" s="148"/>
      <c r="C26" s="148"/>
      <c r="D26" s="14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50"/>
      <c r="B27" s="151"/>
      <c r="C27" s="151"/>
      <c r="D27" s="15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53"/>
      <c r="B28" s="154"/>
      <c r="C28" s="154"/>
      <c r="D28" s="15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41" t="s">
        <v>193</v>
      </c>
      <c r="B29" s="142"/>
      <c r="C29" s="142"/>
      <c r="D29" s="14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44" t="s">
        <v>194</v>
      </c>
      <c r="B30" s="144"/>
      <c r="C30" s="144"/>
      <c r="D30" s="14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44"/>
      <c r="B31" s="144"/>
      <c r="C31" s="144"/>
      <c r="D31" s="14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44"/>
      <c r="B32" s="144"/>
      <c r="C32" s="144"/>
      <c r="D32" s="14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41" t="s">
        <v>195</v>
      </c>
      <c r="B33" s="142"/>
      <c r="C33" s="142"/>
      <c r="D33" s="14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44" t="s">
        <v>196</v>
      </c>
      <c r="B34" s="144"/>
      <c r="C34" s="144"/>
      <c r="D34" s="14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44"/>
      <c r="B35" s="144"/>
      <c r="C35" s="144"/>
      <c r="D35" s="14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44"/>
      <c r="B36" s="144"/>
      <c r="C36" s="144"/>
      <c r="D36" s="14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46" t="s">
        <v>197</v>
      </c>
      <c r="B37" s="146"/>
      <c r="C37" s="146"/>
      <c r="D37" s="14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44" t="s">
        <v>198</v>
      </c>
      <c r="B38" s="144"/>
      <c r="C38" s="144"/>
      <c r="D38" s="14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44"/>
      <c r="B39" s="144"/>
      <c r="C39" s="144"/>
      <c r="D39" s="14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45" t="s">
        <v>199</v>
      </c>
      <c r="B40" s="145"/>
      <c r="C40" s="145"/>
      <c r="D40" s="14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39" t="s">
        <v>200</v>
      </c>
      <c r="B41" s="139"/>
      <c r="C41" s="139"/>
      <c r="D41" s="13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39" t="s">
        <v>201</v>
      </c>
      <c r="B42" s="139"/>
      <c r="C42" s="139"/>
      <c r="D42" s="13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zoomScale="85" zoomScaleNormal="85" workbookViewId="0">
      <pane ySplit="1" topLeftCell="A24" activePane="bottomLeft" state="frozen"/>
      <selection pane="bottomLeft" activeCell="D37" sqref="D3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89" customWidth="1"/>
    <col min="4" max="4" width="15.7109375" style="89" customWidth="1"/>
    <col min="5" max="5" width="27.28515625" style="14" customWidth="1"/>
    <col min="6" max="6" width="24.7109375" style="14" customWidth="1"/>
    <col min="7" max="7" width="29.140625" style="89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0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165"/>
      <c r="B3" s="165"/>
      <c r="C3" s="165"/>
      <c r="D3" s="165"/>
      <c r="E3" s="165"/>
      <c r="F3" s="165"/>
      <c r="G3" s="165"/>
      <c r="H3" s="165"/>
      <c r="I3" s="165"/>
      <c r="J3" s="165"/>
    </row>
    <row r="4" spans="1:10">
      <c r="A4" s="165"/>
      <c r="B4" s="165"/>
      <c r="C4" s="165"/>
      <c r="D4" s="165"/>
      <c r="E4" s="165"/>
      <c r="F4" s="165"/>
      <c r="G4" s="165"/>
      <c r="H4" s="165"/>
      <c r="I4" s="165"/>
      <c r="J4" s="165"/>
    </row>
    <row r="5" spans="1:10">
      <c r="A5" s="165"/>
      <c r="B5" s="165"/>
      <c r="C5" s="165"/>
      <c r="D5" s="165"/>
      <c r="E5" s="165"/>
      <c r="F5" s="165"/>
      <c r="G5" s="165"/>
      <c r="H5" s="165"/>
      <c r="I5" s="165"/>
      <c r="J5" s="165"/>
    </row>
    <row r="6" spans="1:10">
      <c r="A6" s="165"/>
      <c r="B6" s="166"/>
      <c r="C6" s="165"/>
      <c r="D6" s="165"/>
      <c r="E6" s="165"/>
      <c r="F6" s="165"/>
      <c r="G6" s="165"/>
      <c r="H6" s="165"/>
      <c r="I6" s="165"/>
      <c r="J6" s="165"/>
    </row>
    <row r="7" spans="1:10" ht="18" customHeight="1">
      <c r="A7" s="180" t="s">
        <v>202</v>
      </c>
      <c r="B7" s="164" t="str">
        <f>'Fiche Générale'!B3</f>
        <v>Portail_SHS</v>
      </c>
      <c r="C7" s="168" t="s">
        <v>203</v>
      </c>
      <c r="D7" s="169"/>
      <c r="E7" s="174" t="str">
        <f>'Fiche Générale'!B4</f>
        <v>Sciences et Humanités</v>
      </c>
      <c r="F7" s="175"/>
      <c r="G7" s="167" t="s">
        <v>204</v>
      </c>
      <c r="H7" s="164" t="str">
        <f>'Fiche Générale'!B5</f>
        <v>HPSHS18</v>
      </c>
      <c r="I7" s="164"/>
      <c r="J7" s="164"/>
    </row>
    <row r="8" spans="1:10" ht="18" customHeight="1">
      <c r="A8" s="180"/>
      <c r="B8" s="164"/>
      <c r="C8" s="170"/>
      <c r="D8" s="171"/>
      <c r="E8" s="176"/>
      <c r="F8" s="177"/>
      <c r="G8" s="167"/>
      <c r="H8" s="164"/>
      <c r="I8" s="164"/>
      <c r="J8" s="164"/>
    </row>
    <row r="9" spans="1:10" ht="18" customHeight="1">
      <c r="A9" s="180"/>
      <c r="B9" s="164"/>
      <c r="C9" s="172"/>
      <c r="D9" s="173"/>
      <c r="E9" s="178"/>
      <c r="F9" s="179"/>
      <c r="G9" s="167"/>
      <c r="H9" s="164"/>
      <c r="I9" s="164"/>
      <c r="J9" s="164"/>
    </row>
    <row r="10" spans="1:10" ht="18" customHeight="1">
      <c r="A10" s="180"/>
      <c r="B10" s="164"/>
      <c r="C10" s="181" t="s">
        <v>205</v>
      </c>
      <c r="D10" s="181"/>
      <c r="E10" s="182" t="str">
        <f>'Fiche Générale'!B9</f>
        <v>HUMANITES</v>
      </c>
      <c r="F10" s="183"/>
      <c r="G10" s="183"/>
      <c r="H10" s="183"/>
      <c r="I10" s="183"/>
      <c r="J10" s="184"/>
    </row>
    <row r="11" spans="1:10" ht="18" customHeight="1">
      <c r="A11" s="180"/>
      <c r="B11" s="164"/>
      <c r="C11" s="181"/>
      <c r="D11" s="181"/>
      <c r="E11" s="185"/>
      <c r="F11" s="186"/>
      <c r="G11" s="186"/>
      <c r="H11" s="186"/>
      <c r="I11" s="186"/>
      <c r="J11" s="187"/>
    </row>
    <row r="13" spans="1:10">
      <c r="A13" s="158" t="s">
        <v>206</v>
      </c>
      <c r="B13" s="127" t="s">
        <v>207</v>
      </c>
      <c r="C13" s="159" t="s">
        <v>208</v>
      </c>
      <c r="D13" s="159"/>
      <c r="E13" s="158"/>
      <c r="F13" s="158"/>
      <c r="G13" s="159" t="s">
        <v>209</v>
      </c>
      <c r="H13" s="123">
        <f>Calcul!A7</f>
        <v>204</v>
      </c>
      <c r="I13" s="123"/>
    </row>
    <row r="14" spans="1:10">
      <c r="A14" s="158"/>
      <c r="B14" s="130"/>
      <c r="C14" s="159"/>
      <c r="D14" s="159"/>
      <c r="E14" s="158"/>
      <c r="F14" s="158"/>
      <c r="G14" s="159"/>
      <c r="H14" s="123"/>
      <c r="I14" s="123"/>
    </row>
    <row r="15" spans="1:10">
      <c r="A15" s="158" t="s">
        <v>210</v>
      </c>
      <c r="B15" s="123" t="s">
        <v>165</v>
      </c>
      <c r="C15" s="160" t="s">
        <v>211</v>
      </c>
      <c r="D15" s="161"/>
      <c r="E15" s="159" t="s">
        <v>212</v>
      </c>
      <c r="F15" s="159"/>
      <c r="G15" s="159" t="s">
        <v>213</v>
      </c>
      <c r="H15" s="123">
        <f>Calcul!A20</f>
        <v>-42</v>
      </c>
      <c r="I15" s="123"/>
    </row>
    <row r="16" spans="1:10">
      <c r="A16" s="158"/>
      <c r="B16" s="123"/>
      <c r="C16" s="162"/>
      <c r="D16" s="163"/>
      <c r="E16" s="159"/>
      <c r="F16" s="159"/>
      <c r="G16" s="159"/>
      <c r="H16" s="123"/>
      <c r="I16" s="123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214</v>
      </c>
      <c r="B18" s="3" t="s">
        <v>215</v>
      </c>
      <c r="C18" s="90" t="s">
        <v>3</v>
      </c>
      <c r="D18" s="90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3">
        <v>0</v>
      </c>
      <c r="B19" s="51" t="s">
        <v>221</v>
      </c>
      <c r="C19" s="95" t="s">
        <v>11</v>
      </c>
      <c r="D19" s="95">
        <v>6</v>
      </c>
      <c r="E19" s="63"/>
      <c r="F19" s="63"/>
      <c r="G19" s="96"/>
      <c r="H19" s="63"/>
      <c r="I19" s="63"/>
      <c r="J19" s="63"/>
      <c r="K19" s="63"/>
      <c r="L19" s="63"/>
      <c r="M19" s="63"/>
      <c r="N19" s="59"/>
      <c r="O19" s="68"/>
    </row>
    <row r="20" spans="1:15" ht="43.35" customHeight="1">
      <c r="A20" s="53" t="s">
        <v>222</v>
      </c>
      <c r="B20" s="51" t="s">
        <v>223</v>
      </c>
      <c r="C20" s="95" t="s">
        <v>19</v>
      </c>
      <c r="D20" s="96"/>
      <c r="E20" s="63"/>
      <c r="F20" s="63"/>
      <c r="G20" s="96"/>
      <c r="H20" s="63"/>
      <c r="I20" s="63"/>
      <c r="J20" s="63"/>
      <c r="K20" s="63"/>
      <c r="L20" s="63"/>
      <c r="M20" s="63"/>
      <c r="N20" s="59"/>
      <c r="O20" s="68"/>
    </row>
    <row r="21" spans="1:15" ht="43.35" customHeight="1">
      <c r="A21" s="53" t="s">
        <v>224</v>
      </c>
      <c r="B21" s="51" t="s">
        <v>225</v>
      </c>
      <c r="C21" s="95" t="s">
        <v>19</v>
      </c>
      <c r="D21" s="96"/>
      <c r="E21" s="63"/>
      <c r="F21" s="63"/>
      <c r="G21" s="96"/>
      <c r="H21" s="63"/>
      <c r="I21" s="63"/>
      <c r="J21" s="63"/>
      <c r="K21" s="63"/>
      <c r="L21" s="63"/>
      <c r="M21" s="63"/>
      <c r="N21" s="59"/>
      <c r="O21" s="68"/>
    </row>
    <row r="22" spans="1:15" ht="43.35" customHeight="1">
      <c r="A22" s="53" t="s">
        <v>226</v>
      </c>
      <c r="B22" s="52" t="s">
        <v>227</v>
      </c>
      <c r="C22" s="95" t="s">
        <v>19</v>
      </c>
      <c r="D22" s="96"/>
      <c r="E22" s="63"/>
      <c r="F22" s="63"/>
      <c r="G22" s="96"/>
      <c r="H22" s="63"/>
      <c r="I22" s="63"/>
      <c r="J22" s="63"/>
      <c r="K22" s="63"/>
      <c r="L22" s="63"/>
      <c r="M22" s="63"/>
      <c r="N22" s="59"/>
      <c r="O22" s="68"/>
    </row>
    <row r="23" spans="1:15" ht="43.35" customHeight="1">
      <c r="A23" s="54"/>
      <c r="B23" s="52" t="s">
        <v>228</v>
      </c>
      <c r="C23" s="95" t="s">
        <v>29</v>
      </c>
      <c r="D23" s="96"/>
      <c r="E23" s="63"/>
      <c r="F23" s="63"/>
      <c r="G23" s="96"/>
      <c r="H23" s="63"/>
      <c r="I23" s="63"/>
      <c r="J23" s="63"/>
      <c r="K23" s="63"/>
      <c r="L23" s="63"/>
      <c r="M23" s="63"/>
      <c r="N23" s="59"/>
      <c r="O23" s="68"/>
    </row>
    <row r="24" spans="1:15" ht="43.35" customHeight="1">
      <c r="A24" s="53" t="s">
        <v>229</v>
      </c>
      <c r="B24" s="52" t="s">
        <v>230</v>
      </c>
      <c r="C24" s="95" t="s">
        <v>19</v>
      </c>
      <c r="D24" s="96"/>
      <c r="E24" s="63"/>
      <c r="F24" s="63"/>
      <c r="G24" s="96"/>
      <c r="H24" s="63"/>
      <c r="I24" s="63"/>
      <c r="J24" s="63"/>
      <c r="K24" s="63"/>
      <c r="L24" s="63"/>
      <c r="M24" s="63"/>
      <c r="N24" s="59"/>
      <c r="O24" s="68"/>
    </row>
    <row r="25" spans="1:15" ht="43.35" customHeight="1">
      <c r="A25" s="53" t="s">
        <v>231</v>
      </c>
      <c r="B25" s="52" t="s">
        <v>232</v>
      </c>
      <c r="C25" s="95" t="s">
        <v>19</v>
      </c>
      <c r="D25" s="96"/>
      <c r="E25" s="63"/>
      <c r="F25" s="63"/>
      <c r="G25" s="96"/>
      <c r="H25" s="63"/>
      <c r="I25" s="63"/>
      <c r="J25" s="63"/>
      <c r="K25" s="63"/>
      <c r="L25" s="63"/>
      <c r="M25" s="63"/>
      <c r="N25" s="59"/>
      <c r="O25" s="68"/>
    </row>
    <row r="26" spans="1:15" ht="43.35" customHeight="1">
      <c r="A26" s="53" t="s">
        <v>233</v>
      </c>
      <c r="B26" s="52" t="s">
        <v>234</v>
      </c>
      <c r="C26" s="95" t="s">
        <v>19</v>
      </c>
      <c r="D26" s="96"/>
      <c r="E26" s="63"/>
      <c r="F26" s="63"/>
      <c r="G26" s="96"/>
      <c r="H26" s="63"/>
      <c r="I26" s="63"/>
      <c r="J26" s="63"/>
      <c r="K26" s="63"/>
      <c r="L26" s="63"/>
      <c r="M26" s="63"/>
      <c r="N26" s="59"/>
      <c r="O26" s="68"/>
    </row>
    <row r="27" spans="1:15" ht="43.35" customHeight="1">
      <c r="A27" s="23">
        <v>1</v>
      </c>
      <c r="B27" s="88" t="s">
        <v>235</v>
      </c>
      <c r="C27" s="87" t="s">
        <v>11</v>
      </c>
      <c r="D27" s="87">
        <v>6</v>
      </c>
      <c r="E27" s="20"/>
      <c r="F27" s="20"/>
      <c r="G27" s="87" t="s">
        <v>236</v>
      </c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237</v>
      </c>
      <c r="B28" s="26" t="s">
        <v>238</v>
      </c>
      <c r="C28" s="87" t="s">
        <v>19</v>
      </c>
      <c r="D28" s="87">
        <v>3</v>
      </c>
      <c r="E28" s="20"/>
      <c r="F28" s="20"/>
      <c r="G28" s="87"/>
      <c r="H28" s="20" t="s">
        <v>148</v>
      </c>
      <c r="I28" s="20">
        <v>20</v>
      </c>
      <c r="J28" s="20">
        <v>10</v>
      </c>
      <c r="K28" s="20"/>
      <c r="L28" s="20"/>
      <c r="M28" s="20" t="s">
        <v>20</v>
      </c>
      <c r="N28" s="5" t="s">
        <v>239</v>
      </c>
      <c r="O28" s="5"/>
    </row>
    <row r="29" spans="1:15" ht="43.35" customHeight="1">
      <c r="A29" s="23" t="s">
        <v>240</v>
      </c>
      <c r="B29" s="26" t="s">
        <v>241</v>
      </c>
      <c r="C29" s="87" t="s">
        <v>19</v>
      </c>
      <c r="D29" s="87">
        <v>3</v>
      </c>
      <c r="E29" s="20"/>
      <c r="F29" s="20"/>
      <c r="G29" s="87"/>
      <c r="H29" s="20" t="s">
        <v>150</v>
      </c>
      <c r="I29" s="20">
        <v>26</v>
      </c>
      <c r="J29" s="20"/>
      <c r="K29" s="20"/>
      <c r="L29" s="20"/>
      <c r="M29" s="20" t="s">
        <v>20</v>
      </c>
      <c r="N29" s="5" t="s">
        <v>239</v>
      </c>
      <c r="O29" s="5"/>
    </row>
    <row r="30" spans="1:15" ht="43.35" customHeight="1">
      <c r="A30" s="23">
        <v>2</v>
      </c>
      <c r="B30" s="83" t="s">
        <v>242</v>
      </c>
      <c r="C30" s="120" t="s">
        <v>11</v>
      </c>
      <c r="D30" s="87">
        <v>6</v>
      </c>
      <c r="E30" s="20"/>
      <c r="F30" s="20"/>
      <c r="G30" s="87" t="s">
        <v>243</v>
      </c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244</v>
      </c>
      <c r="B31" s="121" t="s">
        <v>245</v>
      </c>
      <c r="C31" s="120" t="s">
        <v>19</v>
      </c>
      <c r="D31" s="87">
        <v>3</v>
      </c>
      <c r="E31" s="20"/>
      <c r="F31" s="20"/>
      <c r="G31" s="87"/>
      <c r="H31" s="20" t="s">
        <v>128</v>
      </c>
      <c r="I31" s="20">
        <v>20</v>
      </c>
      <c r="J31" s="20"/>
      <c r="K31" s="20"/>
      <c r="L31" s="20"/>
      <c r="M31" s="20" t="s">
        <v>20</v>
      </c>
      <c r="N31" s="5" t="s">
        <v>246</v>
      </c>
      <c r="O31" s="5"/>
    </row>
    <row r="32" spans="1:15" ht="43.35" customHeight="1">
      <c r="A32" s="23" t="s">
        <v>247</v>
      </c>
      <c r="B32" s="121" t="s">
        <v>248</v>
      </c>
      <c r="C32" s="120" t="s">
        <v>19</v>
      </c>
      <c r="D32" s="87">
        <v>3</v>
      </c>
      <c r="E32" s="20"/>
      <c r="F32" s="20"/>
      <c r="G32" s="87"/>
      <c r="H32" s="20" t="s">
        <v>128</v>
      </c>
      <c r="I32" s="20">
        <v>8</v>
      </c>
      <c r="J32" s="20">
        <v>10</v>
      </c>
      <c r="K32" s="20"/>
      <c r="L32" s="20"/>
      <c r="M32" s="20" t="s">
        <v>20</v>
      </c>
      <c r="N32" s="5" t="s">
        <v>246</v>
      </c>
      <c r="O32" s="5"/>
    </row>
    <row r="33" spans="1:15" ht="43.35" customHeight="1">
      <c r="A33" s="23">
        <v>3</v>
      </c>
      <c r="B33" s="88" t="s">
        <v>249</v>
      </c>
      <c r="C33" s="87" t="s">
        <v>11</v>
      </c>
      <c r="D33" s="87">
        <v>6</v>
      </c>
      <c r="E33" s="20"/>
      <c r="F33" s="20"/>
      <c r="G33" s="87" t="s">
        <v>236</v>
      </c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250</v>
      </c>
      <c r="B34" s="26" t="s">
        <v>251</v>
      </c>
      <c r="C34" s="87" t="s">
        <v>19</v>
      </c>
      <c r="D34" s="87">
        <v>6</v>
      </c>
      <c r="E34" s="20"/>
      <c r="F34" s="20"/>
      <c r="G34" s="87"/>
      <c r="H34" s="20" t="s">
        <v>106</v>
      </c>
      <c r="I34" s="84">
        <v>30</v>
      </c>
      <c r="J34" s="20"/>
      <c r="K34" s="20"/>
      <c r="L34" s="20"/>
      <c r="M34" s="20" t="s">
        <v>20</v>
      </c>
      <c r="N34" s="5" t="s">
        <v>252</v>
      </c>
      <c r="O34" s="5"/>
    </row>
    <row r="35" spans="1:15" ht="43.35" customHeight="1">
      <c r="A35" s="23">
        <v>4</v>
      </c>
      <c r="B35" s="88" t="s">
        <v>253</v>
      </c>
      <c r="C35" s="87" t="s">
        <v>11</v>
      </c>
      <c r="D35" s="87">
        <v>6</v>
      </c>
      <c r="E35" s="20"/>
      <c r="F35" s="20"/>
      <c r="G35" s="87"/>
      <c r="H35" s="20"/>
      <c r="I35" s="20"/>
      <c r="J35" s="20"/>
      <c r="K35" s="20"/>
      <c r="L35" s="20"/>
      <c r="M35" s="20" t="s">
        <v>20</v>
      </c>
      <c r="N35" s="5" t="s">
        <v>254</v>
      </c>
      <c r="O35" s="5"/>
    </row>
    <row r="36" spans="1:15" ht="43.35" customHeight="1">
      <c r="A36" s="23" t="s">
        <v>255</v>
      </c>
      <c r="B36" s="71" t="s">
        <v>256</v>
      </c>
      <c r="C36" s="87" t="s">
        <v>19</v>
      </c>
      <c r="D36" s="87">
        <v>6</v>
      </c>
      <c r="E36" s="20"/>
      <c r="F36" s="20" t="s">
        <v>21</v>
      </c>
      <c r="G36" s="87" t="s">
        <v>257</v>
      </c>
      <c r="H36" s="20" t="s">
        <v>140</v>
      </c>
      <c r="I36" s="20">
        <v>28</v>
      </c>
      <c r="J36" s="20">
        <v>28</v>
      </c>
      <c r="K36" s="20"/>
      <c r="L36" s="20"/>
      <c r="M36" s="20" t="s">
        <v>20</v>
      </c>
      <c r="N36" s="5" t="s">
        <v>258</v>
      </c>
      <c r="O36" s="70" t="s">
        <v>259</v>
      </c>
    </row>
    <row r="37" spans="1:15" ht="43.35" customHeight="1">
      <c r="A37" s="23"/>
      <c r="B37" s="26"/>
      <c r="C37" s="87"/>
      <c r="D37" s="87"/>
      <c r="E37" s="20"/>
      <c r="F37" s="20"/>
      <c r="G37" s="87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/>
      <c r="B38" s="26"/>
      <c r="C38" s="87"/>
      <c r="D38" s="87"/>
      <c r="E38" s="20"/>
      <c r="F38" s="20"/>
      <c r="G38" s="87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87"/>
      <c r="D39" s="87"/>
      <c r="E39" s="20"/>
      <c r="F39" s="20"/>
      <c r="G39" s="87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87"/>
      <c r="D40" s="87"/>
      <c r="E40" s="20"/>
      <c r="F40" s="20"/>
      <c r="G40" s="87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87"/>
      <c r="D41" s="87"/>
      <c r="E41" s="20"/>
      <c r="F41" s="20"/>
      <c r="G41" s="87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87"/>
      <c r="D42" s="87"/>
      <c r="E42" s="20"/>
      <c r="F42" s="20"/>
      <c r="G42" s="87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87"/>
      <c r="D43" s="87"/>
      <c r="E43" s="20"/>
      <c r="F43" s="20"/>
      <c r="G43" s="87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26"/>
      <c r="C44" s="87"/>
      <c r="D44" s="87"/>
      <c r="E44" s="20"/>
      <c r="F44" s="20"/>
      <c r="G44" s="87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/>
      <c r="B45" s="26"/>
      <c r="C45" s="87"/>
      <c r="D45" s="87"/>
      <c r="E45" s="20"/>
      <c r="F45" s="20"/>
      <c r="G45" s="87"/>
      <c r="H45" s="20"/>
      <c r="I45" s="20"/>
      <c r="J45" s="20"/>
      <c r="K45" s="20"/>
      <c r="L45" s="20"/>
      <c r="M45" s="20"/>
      <c r="N45" s="5"/>
      <c r="O45" s="5"/>
    </row>
    <row r="46" spans="1:15" ht="43.35" customHeight="1">
      <c r="A46" s="24"/>
      <c r="B46" s="27"/>
      <c r="C46" s="87"/>
      <c r="D46" s="87"/>
      <c r="E46" s="20"/>
      <c r="F46" s="20"/>
      <c r="G46" s="87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87"/>
      <c r="D47" s="87"/>
      <c r="E47" s="20"/>
      <c r="F47" s="20"/>
      <c r="G47" s="87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87"/>
      <c r="D48" s="87"/>
      <c r="E48" s="20"/>
      <c r="F48" s="20"/>
      <c r="G48" s="87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87"/>
      <c r="D49" s="87"/>
      <c r="E49" s="20"/>
      <c r="F49" s="20"/>
      <c r="G49" s="87"/>
      <c r="H49" s="2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87"/>
      <c r="D50" s="87"/>
      <c r="E50" s="20"/>
      <c r="F50" s="20"/>
      <c r="G50" s="87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87"/>
      <c r="D51" s="87"/>
      <c r="E51" s="20"/>
      <c r="F51" s="20"/>
      <c r="G51" s="87"/>
      <c r="H51" s="20"/>
      <c r="I51" s="12"/>
      <c r="J51" s="12"/>
      <c r="K51" s="20"/>
      <c r="L51" s="20"/>
      <c r="M51" s="20"/>
      <c r="N51" s="6"/>
      <c r="O51" s="6"/>
    </row>
    <row r="52" spans="1:15" ht="43.35" customHeight="1">
      <c r="A52" s="24"/>
      <c r="B52" s="27"/>
      <c r="C52" s="87"/>
      <c r="D52" s="87"/>
      <c r="E52" s="20"/>
      <c r="F52" s="20"/>
      <c r="G52" s="87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87"/>
      <c r="D53" s="87"/>
      <c r="E53" s="20"/>
      <c r="F53" s="20"/>
      <c r="G53" s="87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5"/>
      <c r="B54" s="28"/>
      <c r="C54" s="97"/>
      <c r="D54" s="97"/>
      <c r="E54" s="21"/>
      <c r="F54" s="21"/>
      <c r="G54" s="97"/>
      <c r="H54" s="21"/>
      <c r="I54" s="21"/>
      <c r="J54" s="21"/>
      <c r="K54" s="21"/>
      <c r="L54" s="21"/>
      <c r="M54" s="21"/>
      <c r="N54" s="7"/>
      <c r="O54" s="7"/>
    </row>
    <row r="55" spans="1:15" ht="43.35" customHeight="1">
      <c r="A55" s="24"/>
      <c r="B55" s="27"/>
      <c r="C55" s="87"/>
      <c r="D55" s="87"/>
      <c r="E55" s="20"/>
      <c r="F55" s="20"/>
      <c r="G55" s="87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87"/>
      <c r="D56" s="87"/>
      <c r="E56" s="20"/>
      <c r="F56" s="20"/>
      <c r="G56" s="87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87"/>
      <c r="D57" s="87"/>
      <c r="E57" s="20"/>
      <c r="F57" s="20"/>
      <c r="G57" s="87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87"/>
      <c r="D58" s="87"/>
      <c r="E58" s="20"/>
      <c r="F58" s="20"/>
      <c r="G58" s="87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87"/>
      <c r="D59" s="87"/>
      <c r="E59" s="20"/>
      <c r="F59" s="20"/>
      <c r="G59" s="87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87"/>
      <c r="D60" s="87"/>
      <c r="E60" s="20"/>
      <c r="F60" s="20"/>
      <c r="G60" s="87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87"/>
      <c r="D61" s="87"/>
      <c r="E61" s="20"/>
      <c r="F61" s="20"/>
      <c r="G61" s="87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87"/>
      <c r="D62" s="87"/>
      <c r="E62" s="20"/>
      <c r="F62" s="20"/>
      <c r="G62" s="87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87"/>
      <c r="D63" s="87"/>
      <c r="E63" s="20"/>
      <c r="F63" s="20"/>
      <c r="G63" s="87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87"/>
      <c r="D64" s="87"/>
      <c r="E64" s="20"/>
      <c r="F64" s="20"/>
      <c r="G64" s="87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87"/>
      <c r="D65" s="87"/>
      <c r="E65" s="20"/>
      <c r="F65" s="20"/>
      <c r="G65" s="87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87"/>
      <c r="D66" s="87"/>
      <c r="E66" s="20"/>
      <c r="F66" s="20"/>
      <c r="G66" s="87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87"/>
      <c r="D67" s="87"/>
      <c r="E67" s="20"/>
      <c r="F67" s="20"/>
      <c r="G67" s="87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87"/>
      <c r="D68" s="87"/>
      <c r="E68" s="20"/>
      <c r="F68" s="20"/>
      <c r="G68" s="87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87"/>
      <c r="D69" s="87"/>
      <c r="E69" s="20"/>
      <c r="F69" s="20"/>
      <c r="G69" s="87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87"/>
      <c r="D70" s="87"/>
      <c r="E70" s="20"/>
      <c r="F70" s="20"/>
      <c r="G70" s="87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87"/>
      <c r="D71" s="87"/>
      <c r="E71" s="20"/>
      <c r="F71" s="20"/>
      <c r="G71" s="87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87"/>
      <c r="D72" s="87"/>
      <c r="E72" s="20"/>
      <c r="F72" s="20"/>
      <c r="G72" s="87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87"/>
      <c r="D73" s="87"/>
      <c r="E73" s="20"/>
      <c r="F73" s="20"/>
      <c r="G73" s="87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87"/>
      <c r="D74" s="87"/>
      <c r="E74" s="20"/>
      <c r="F74" s="20"/>
      <c r="G74" s="87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87"/>
      <c r="D75" s="87"/>
      <c r="E75" s="20"/>
      <c r="F75" s="20"/>
      <c r="G75" s="87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87"/>
      <c r="D76" s="87"/>
      <c r="E76" s="20"/>
      <c r="F76" s="20"/>
      <c r="G76" s="87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87"/>
      <c r="D77" s="87"/>
      <c r="E77" s="20"/>
      <c r="F77" s="20"/>
      <c r="G77" s="87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87"/>
      <c r="D78" s="87"/>
      <c r="E78" s="20"/>
      <c r="F78" s="20"/>
      <c r="G78" s="87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87"/>
      <c r="D79" s="87"/>
      <c r="E79" s="20"/>
      <c r="F79" s="20"/>
      <c r="G79" s="87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87"/>
      <c r="D80" s="87"/>
      <c r="E80" s="20"/>
      <c r="F80" s="20"/>
      <c r="G80" s="87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87"/>
      <c r="D81" s="87"/>
      <c r="E81" s="20"/>
      <c r="F81" s="20"/>
      <c r="G81" s="87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87"/>
      <c r="D82" s="87"/>
      <c r="E82" s="20"/>
      <c r="F82" s="20"/>
      <c r="G82" s="87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87"/>
      <c r="D83" s="87"/>
      <c r="E83" s="20"/>
      <c r="F83" s="20"/>
      <c r="G83" s="87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87"/>
      <c r="D84" s="87"/>
      <c r="E84" s="20"/>
      <c r="F84" s="20"/>
      <c r="G84" s="87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87"/>
      <c r="D85" s="87"/>
      <c r="E85" s="20"/>
      <c r="F85" s="20"/>
      <c r="G85" s="87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87"/>
      <c r="D86" s="87"/>
      <c r="E86" s="20"/>
      <c r="F86" s="20"/>
      <c r="G86" s="87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87"/>
      <c r="D87" s="87"/>
      <c r="E87" s="20"/>
      <c r="F87" s="20"/>
      <c r="G87" s="87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87"/>
      <c r="D88" s="87"/>
      <c r="E88" s="20"/>
      <c r="F88" s="20"/>
      <c r="G88" s="87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87"/>
      <c r="D89" s="87"/>
      <c r="E89" s="20"/>
      <c r="F89" s="20"/>
      <c r="G89" s="87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87"/>
      <c r="D90" s="87"/>
      <c r="E90" s="20"/>
      <c r="F90" s="20"/>
      <c r="G90" s="87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87"/>
      <c r="D91" s="87"/>
      <c r="E91" s="20"/>
      <c r="F91" s="20"/>
      <c r="G91" s="87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87"/>
      <c r="D92" s="87"/>
      <c r="E92" s="20"/>
      <c r="F92" s="20"/>
      <c r="G92" s="87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87"/>
      <c r="D93" s="87"/>
      <c r="E93" s="20"/>
      <c r="F93" s="20"/>
      <c r="G93" s="87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87"/>
      <c r="D94" s="87"/>
      <c r="E94" s="20"/>
      <c r="F94" s="20"/>
      <c r="G94" s="87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87"/>
      <c r="D95" s="87"/>
      <c r="E95" s="20"/>
      <c r="F95" s="20"/>
      <c r="G95" s="87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87"/>
      <c r="D96" s="87"/>
      <c r="E96" s="20"/>
      <c r="F96" s="20"/>
      <c r="G96" s="87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87"/>
      <c r="D97" s="87"/>
      <c r="E97" s="20"/>
      <c r="F97" s="20"/>
      <c r="G97" s="87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87"/>
      <c r="D98" s="87"/>
      <c r="E98" s="20"/>
      <c r="F98" s="20"/>
      <c r="G98" s="87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87"/>
      <c r="D99" s="87"/>
      <c r="E99" s="20"/>
      <c r="F99" s="20"/>
      <c r="G99" s="87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87"/>
      <c r="D100" s="87"/>
      <c r="E100" s="20"/>
      <c r="F100" s="20"/>
      <c r="G100" s="87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87"/>
      <c r="D101" s="87"/>
      <c r="E101" s="20"/>
      <c r="F101" s="20"/>
      <c r="G101" s="87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87"/>
      <c r="D102" s="87"/>
      <c r="E102" s="20"/>
      <c r="F102" s="20"/>
      <c r="G102" s="87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87"/>
      <c r="D103" s="87"/>
      <c r="E103" s="20"/>
      <c r="F103" s="20"/>
      <c r="G103" s="87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87"/>
      <c r="D104" s="87"/>
      <c r="E104" s="20"/>
      <c r="F104" s="20"/>
      <c r="G104" s="87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87"/>
      <c r="D105" s="87"/>
      <c r="E105" s="20"/>
      <c r="F105" s="20"/>
      <c r="G105" s="87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87"/>
      <c r="D106" s="87"/>
      <c r="E106" s="20"/>
      <c r="F106" s="20"/>
      <c r="G106" s="87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87"/>
      <c r="D107" s="87"/>
      <c r="E107" s="20"/>
      <c r="F107" s="20"/>
      <c r="G107" s="87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87"/>
      <c r="D108" s="87"/>
      <c r="E108" s="20"/>
      <c r="F108" s="20"/>
      <c r="G108" s="87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87"/>
      <c r="D109" s="87"/>
      <c r="E109" s="20"/>
      <c r="F109" s="20"/>
      <c r="G109" s="87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87"/>
      <c r="D110" s="87"/>
      <c r="E110" s="20"/>
      <c r="F110" s="20"/>
      <c r="G110" s="87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87"/>
      <c r="D111" s="87"/>
      <c r="E111" s="20"/>
      <c r="F111" s="20"/>
      <c r="G111" s="87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87"/>
      <c r="D112" s="87"/>
      <c r="E112" s="20"/>
      <c r="F112" s="20"/>
      <c r="G112" s="87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87"/>
      <c r="D113" s="87"/>
      <c r="E113" s="20"/>
      <c r="F113" s="20"/>
      <c r="G113" s="87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87"/>
      <c r="D114" s="87"/>
      <c r="E114" s="20"/>
      <c r="F114" s="20"/>
      <c r="G114" s="87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87"/>
      <c r="D115" s="87"/>
      <c r="E115" s="20"/>
      <c r="F115" s="20"/>
      <c r="G115" s="87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87"/>
      <c r="D116" s="87"/>
      <c r="E116" s="20"/>
      <c r="F116" s="20"/>
      <c r="G116" s="87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87"/>
      <c r="D117" s="87"/>
      <c r="E117" s="20"/>
      <c r="F117" s="20"/>
      <c r="G117" s="87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87"/>
      <c r="D118" s="87"/>
      <c r="E118" s="20"/>
      <c r="F118" s="20"/>
      <c r="G118" s="87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87"/>
      <c r="D119" s="87"/>
      <c r="E119" s="20"/>
      <c r="F119" s="20"/>
      <c r="G119" s="87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87"/>
      <c r="D120" s="87"/>
      <c r="E120" s="20"/>
      <c r="F120" s="20"/>
      <c r="G120" s="87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87"/>
      <c r="D121" s="87"/>
      <c r="E121" s="20"/>
      <c r="F121" s="20"/>
      <c r="G121" s="87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87"/>
      <c r="D122" s="87"/>
      <c r="E122" s="20"/>
      <c r="F122" s="20"/>
      <c r="G122" s="87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87"/>
      <c r="D123" s="87"/>
      <c r="E123" s="20"/>
      <c r="F123" s="20"/>
      <c r="G123" s="87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87"/>
      <c r="D124" s="87"/>
      <c r="E124" s="20"/>
      <c r="F124" s="20"/>
      <c r="G124" s="87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87"/>
      <c r="D125" s="87"/>
      <c r="E125" s="20"/>
      <c r="F125" s="20"/>
      <c r="G125" s="87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87"/>
      <c r="D126" s="87"/>
      <c r="E126" s="20"/>
      <c r="F126" s="20"/>
      <c r="G126" s="87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87"/>
      <c r="D127" s="87"/>
      <c r="E127" s="20"/>
      <c r="F127" s="20"/>
      <c r="G127" s="87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87"/>
      <c r="D128" s="87"/>
      <c r="E128" s="20"/>
      <c r="F128" s="20"/>
      <c r="G128" s="87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87"/>
      <c r="D129" s="87"/>
      <c r="E129" s="20"/>
      <c r="F129" s="20"/>
      <c r="G129" s="87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87"/>
      <c r="D130" s="87"/>
      <c r="E130" s="20"/>
      <c r="F130" s="20"/>
      <c r="G130" s="87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87"/>
      <c r="D131" s="87"/>
      <c r="E131" s="20"/>
      <c r="F131" s="20"/>
      <c r="G131" s="87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87"/>
      <c r="D132" s="87"/>
      <c r="E132" s="20"/>
      <c r="F132" s="20"/>
      <c r="G132" s="87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87"/>
      <c r="D133" s="87"/>
      <c r="E133" s="20"/>
      <c r="F133" s="20"/>
      <c r="G133" s="87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87"/>
      <c r="D134" s="87"/>
      <c r="E134" s="20"/>
      <c r="F134" s="20"/>
      <c r="G134" s="87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87"/>
      <c r="D135" s="87"/>
      <c r="E135" s="20"/>
      <c r="F135" s="20"/>
      <c r="G135" s="87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87"/>
      <c r="D136" s="87"/>
      <c r="E136" s="20"/>
      <c r="F136" s="20"/>
      <c r="G136" s="87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87"/>
      <c r="D137" s="87"/>
      <c r="E137" s="20"/>
      <c r="F137" s="20"/>
      <c r="G137" s="87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87"/>
      <c r="D138" s="87"/>
      <c r="E138" s="20"/>
      <c r="F138" s="20"/>
      <c r="G138" s="87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87"/>
      <c r="D139" s="87"/>
      <c r="E139" s="20"/>
      <c r="F139" s="20"/>
      <c r="G139" s="87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87"/>
      <c r="D140" s="87"/>
      <c r="E140" s="20"/>
      <c r="F140" s="20"/>
      <c r="G140" s="87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87"/>
      <c r="D141" s="87"/>
      <c r="E141" s="20"/>
      <c r="F141" s="20"/>
      <c r="G141" s="87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87"/>
      <c r="D142" s="87"/>
      <c r="E142" s="20"/>
      <c r="F142" s="20"/>
      <c r="G142" s="87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87"/>
      <c r="D143" s="87"/>
      <c r="E143" s="20"/>
      <c r="F143" s="20"/>
      <c r="G143" s="87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87"/>
      <c r="D144" s="87"/>
      <c r="E144" s="20"/>
      <c r="F144" s="20"/>
      <c r="G144" s="87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87"/>
      <c r="D145" s="87"/>
      <c r="E145" s="20"/>
      <c r="F145" s="20"/>
      <c r="G145" s="87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87"/>
      <c r="D146" s="87"/>
      <c r="E146" s="20"/>
      <c r="F146" s="20"/>
      <c r="G146" s="87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87"/>
      <c r="D147" s="87"/>
      <c r="E147" s="20"/>
      <c r="F147" s="20"/>
      <c r="G147" s="87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87"/>
      <c r="D148" s="87"/>
      <c r="E148" s="20"/>
      <c r="F148" s="20"/>
      <c r="G148" s="87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87"/>
      <c r="D149" s="87"/>
      <c r="E149" s="20"/>
      <c r="F149" s="20"/>
      <c r="G149" s="87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87"/>
      <c r="D150" s="87"/>
      <c r="E150" s="20"/>
      <c r="F150" s="20"/>
      <c r="G150" s="87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87"/>
      <c r="D151" s="87"/>
      <c r="E151" s="20"/>
      <c r="F151" s="20"/>
      <c r="G151" s="87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87"/>
      <c r="D152" s="87"/>
      <c r="E152" s="20"/>
      <c r="F152" s="20"/>
      <c r="G152" s="87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87"/>
      <c r="D153" s="87"/>
      <c r="E153" s="20"/>
      <c r="F153" s="20"/>
      <c r="G153" s="87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87"/>
      <c r="D154" s="87"/>
      <c r="E154" s="20"/>
      <c r="F154" s="20"/>
      <c r="G154" s="87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87"/>
      <c r="D155" s="87"/>
      <c r="E155" s="20"/>
      <c r="F155" s="20"/>
      <c r="G155" s="87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87"/>
      <c r="D156" s="87"/>
      <c r="E156" s="20"/>
      <c r="F156" s="20"/>
      <c r="G156" s="87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87"/>
      <c r="D157" s="87"/>
      <c r="E157" s="20"/>
      <c r="F157" s="20"/>
      <c r="G157" s="87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87"/>
      <c r="D158" s="87"/>
      <c r="E158" s="20"/>
      <c r="F158" s="20"/>
      <c r="G158" s="87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87"/>
      <c r="D159" s="87"/>
      <c r="E159" s="20"/>
      <c r="F159" s="20"/>
      <c r="G159" s="87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87"/>
      <c r="D160" s="87"/>
      <c r="E160" s="20"/>
      <c r="F160" s="20"/>
      <c r="G160" s="87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87"/>
      <c r="D161" s="87"/>
      <c r="E161" s="20"/>
      <c r="F161" s="20"/>
      <c r="G161" s="87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87"/>
      <c r="D162" s="87"/>
      <c r="E162" s="20"/>
      <c r="F162" s="20"/>
      <c r="G162" s="87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87"/>
      <c r="D163" s="87"/>
      <c r="E163" s="20"/>
      <c r="F163" s="20"/>
      <c r="G163" s="87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87"/>
      <c r="D164" s="87"/>
      <c r="E164" s="20"/>
      <c r="F164" s="20"/>
      <c r="G164" s="87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87"/>
      <c r="D165" s="87"/>
      <c r="E165" s="20"/>
      <c r="F165" s="20"/>
      <c r="G165" s="87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87"/>
      <c r="D166" s="87"/>
      <c r="E166" s="20"/>
      <c r="F166" s="20"/>
      <c r="G166" s="87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87"/>
      <c r="D167" s="87"/>
      <c r="E167" s="20"/>
      <c r="F167" s="20"/>
      <c r="G167" s="87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87"/>
      <c r="D168" s="87"/>
      <c r="E168" s="20"/>
      <c r="F168" s="20"/>
      <c r="G168" s="87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87"/>
      <c r="D169" s="87"/>
      <c r="E169" s="20"/>
      <c r="F169" s="20"/>
      <c r="G169" s="87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87"/>
      <c r="D170" s="87"/>
      <c r="E170" s="20"/>
      <c r="F170" s="20"/>
      <c r="G170" s="87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87"/>
      <c r="D171" s="87"/>
      <c r="E171" s="20"/>
      <c r="F171" s="20"/>
      <c r="G171" s="87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87"/>
      <c r="D172" s="87"/>
      <c r="E172" s="20"/>
      <c r="F172" s="20"/>
      <c r="G172" s="87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87"/>
      <c r="D173" s="87"/>
      <c r="E173" s="20"/>
      <c r="F173" s="20"/>
      <c r="G173" s="87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87"/>
      <c r="D174" s="87"/>
      <c r="E174" s="20"/>
      <c r="F174" s="20"/>
      <c r="G174" s="87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87"/>
      <c r="D175" s="87"/>
      <c r="E175" s="20"/>
      <c r="F175" s="20"/>
      <c r="G175" s="87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87"/>
      <c r="D176" s="87"/>
      <c r="E176" s="20"/>
      <c r="F176" s="20"/>
      <c r="G176" s="87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87"/>
      <c r="D177" s="87"/>
      <c r="E177" s="20"/>
      <c r="F177" s="20"/>
      <c r="G177" s="87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87"/>
      <c r="D178" s="87"/>
      <c r="E178" s="20"/>
      <c r="F178" s="20"/>
      <c r="G178" s="87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87"/>
      <c r="D179" s="87"/>
      <c r="E179" s="20"/>
      <c r="F179" s="20"/>
      <c r="G179" s="87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87"/>
      <c r="D180" s="87"/>
      <c r="E180" s="20"/>
      <c r="F180" s="20"/>
      <c r="G180" s="87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87"/>
      <c r="D181" s="87"/>
      <c r="E181" s="20"/>
      <c r="F181" s="20"/>
      <c r="G181" s="87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87"/>
      <c r="D182" s="87"/>
      <c r="E182" s="20"/>
      <c r="F182" s="20"/>
      <c r="G182" s="87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87"/>
      <c r="D183" s="87"/>
      <c r="E183" s="20"/>
      <c r="F183" s="20"/>
      <c r="G183" s="87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87"/>
      <c r="D184" s="87"/>
      <c r="E184" s="20"/>
      <c r="F184" s="20"/>
      <c r="G184" s="87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87"/>
      <c r="D185" s="87"/>
      <c r="E185" s="20"/>
      <c r="F185" s="20"/>
      <c r="G185" s="87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87"/>
      <c r="D186" s="87"/>
      <c r="E186" s="20"/>
      <c r="F186" s="20"/>
      <c r="G186" s="87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87"/>
      <c r="D187" s="87"/>
      <c r="E187" s="20"/>
      <c r="F187" s="20"/>
      <c r="G187" s="87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87"/>
      <c r="D188" s="87"/>
      <c r="E188" s="20"/>
      <c r="F188" s="20"/>
      <c r="G188" s="87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87"/>
      <c r="D189" s="87"/>
      <c r="E189" s="20"/>
      <c r="F189" s="20"/>
      <c r="G189" s="87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87"/>
      <c r="D190" s="87"/>
      <c r="E190" s="20"/>
      <c r="F190" s="20"/>
      <c r="G190" s="87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87"/>
      <c r="D191" s="87"/>
      <c r="E191" s="20"/>
      <c r="F191" s="20"/>
      <c r="G191" s="87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87"/>
      <c r="D192" s="87"/>
      <c r="E192" s="20"/>
      <c r="F192" s="20"/>
      <c r="G192" s="87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87"/>
      <c r="D193" s="87"/>
      <c r="E193" s="20"/>
      <c r="F193" s="20"/>
      <c r="G193" s="87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87"/>
      <c r="D194" s="87"/>
      <c r="E194" s="20"/>
      <c r="F194" s="20"/>
      <c r="G194" s="87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87"/>
      <c r="D195" s="87"/>
      <c r="E195" s="20"/>
      <c r="F195" s="20"/>
      <c r="G195" s="87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87"/>
      <c r="D196" s="87"/>
      <c r="E196" s="20"/>
      <c r="F196" s="20"/>
      <c r="G196" s="87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87"/>
      <c r="D197" s="87"/>
      <c r="E197" s="20"/>
      <c r="F197" s="20"/>
      <c r="G197" s="87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87"/>
      <c r="D198" s="87"/>
      <c r="E198" s="20"/>
      <c r="F198" s="20"/>
      <c r="G198" s="87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87"/>
      <c r="D199" s="87"/>
      <c r="E199" s="20"/>
      <c r="F199" s="20"/>
      <c r="G199" s="87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87"/>
      <c r="D200" s="87"/>
      <c r="E200" s="20"/>
      <c r="F200" s="20"/>
      <c r="G200" s="87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87"/>
      <c r="D201" s="87"/>
      <c r="E201" s="20"/>
      <c r="F201" s="20"/>
      <c r="G201" s="87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87"/>
      <c r="D202" s="87"/>
      <c r="E202" s="20"/>
      <c r="F202" s="20"/>
      <c r="G202" s="87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87"/>
      <c r="D203" s="87"/>
      <c r="E203" s="20"/>
      <c r="F203" s="20"/>
      <c r="G203" s="87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87"/>
      <c r="D204" s="87"/>
      <c r="E204" s="20"/>
      <c r="F204" s="20"/>
      <c r="G204" s="87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87"/>
      <c r="D205" s="87"/>
      <c r="E205" s="20"/>
      <c r="F205" s="20"/>
      <c r="G205" s="87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87"/>
      <c r="D206" s="87"/>
      <c r="E206" s="20"/>
      <c r="F206" s="20"/>
      <c r="G206" s="87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87"/>
      <c r="D207" s="87"/>
      <c r="E207" s="20"/>
      <c r="F207" s="20"/>
      <c r="G207" s="87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87"/>
      <c r="D208" s="87"/>
      <c r="E208" s="20"/>
      <c r="F208" s="20"/>
      <c r="G208" s="87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87"/>
      <c r="D209" s="87"/>
      <c r="E209" s="20"/>
      <c r="F209" s="20"/>
      <c r="G209" s="87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87"/>
      <c r="D210" s="87"/>
      <c r="E210" s="20"/>
      <c r="F210" s="20"/>
      <c r="G210" s="87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87"/>
      <c r="D211" s="87"/>
      <c r="E211" s="20"/>
      <c r="F211" s="20"/>
      <c r="G211" s="87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87"/>
      <c r="D212" s="87"/>
      <c r="E212" s="20"/>
      <c r="F212" s="20"/>
      <c r="G212" s="87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87"/>
      <c r="D213" s="87"/>
      <c r="E213" s="20"/>
      <c r="F213" s="20"/>
      <c r="G213" s="87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87"/>
      <c r="D214" s="87"/>
      <c r="E214" s="20"/>
      <c r="F214" s="20"/>
      <c r="G214" s="87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87"/>
      <c r="D215" s="87"/>
      <c r="E215" s="20"/>
      <c r="F215" s="20"/>
      <c r="G215" s="87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87"/>
      <c r="D216" s="87"/>
      <c r="E216" s="20"/>
      <c r="F216" s="20"/>
      <c r="G216" s="87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87"/>
      <c r="D217" s="87"/>
      <c r="E217" s="20"/>
      <c r="F217" s="20"/>
      <c r="G217" s="87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87"/>
      <c r="D218" s="87"/>
      <c r="E218" s="20"/>
      <c r="F218" s="20"/>
      <c r="G218" s="87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87"/>
      <c r="D219" s="87"/>
      <c r="E219" s="20"/>
      <c r="F219" s="20"/>
      <c r="G219" s="87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87"/>
      <c r="D220" s="87"/>
      <c r="E220" s="20"/>
      <c r="F220" s="20"/>
      <c r="G220" s="87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87"/>
      <c r="D221" s="87"/>
      <c r="E221" s="20"/>
      <c r="F221" s="20"/>
      <c r="G221" s="87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87"/>
      <c r="D222" s="87"/>
      <c r="E222" s="20"/>
      <c r="F222" s="20"/>
      <c r="G222" s="87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87"/>
      <c r="D223" s="87"/>
      <c r="E223" s="20"/>
      <c r="F223" s="20"/>
      <c r="G223" s="87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87"/>
      <c r="D224" s="87"/>
      <c r="E224" s="20"/>
      <c r="F224" s="20"/>
      <c r="G224" s="87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87"/>
      <c r="D225" s="87"/>
      <c r="E225" s="20"/>
      <c r="F225" s="20"/>
      <c r="G225" s="87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87"/>
      <c r="D226" s="87"/>
      <c r="E226" s="20"/>
      <c r="F226" s="20"/>
      <c r="G226" s="87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87"/>
      <c r="D227" s="87"/>
      <c r="E227" s="20"/>
      <c r="F227" s="20"/>
      <c r="G227" s="87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87"/>
      <c r="D228" s="87"/>
      <c r="E228" s="20"/>
      <c r="F228" s="20"/>
      <c r="G228" s="87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87"/>
      <c r="D229" s="87"/>
      <c r="E229" s="20"/>
      <c r="F229" s="20"/>
      <c r="G229" s="87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87"/>
      <c r="D230" s="87"/>
      <c r="E230" s="20"/>
      <c r="F230" s="20"/>
      <c r="G230" s="87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87"/>
      <c r="D231" s="87"/>
      <c r="E231" s="20"/>
      <c r="F231" s="20"/>
      <c r="G231" s="87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87"/>
      <c r="D232" s="87"/>
      <c r="E232" s="20"/>
      <c r="F232" s="20"/>
      <c r="G232" s="87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87"/>
      <c r="D233" s="87"/>
      <c r="E233" s="20"/>
      <c r="F233" s="20"/>
      <c r="G233" s="87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87"/>
      <c r="D234" s="87"/>
      <c r="E234" s="20"/>
      <c r="F234" s="20"/>
      <c r="G234" s="87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87"/>
      <c r="D235" s="87"/>
      <c r="E235" s="20"/>
      <c r="F235" s="20"/>
      <c r="G235" s="87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87"/>
      <c r="D236" s="87"/>
      <c r="E236" s="20"/>
      <c r="F236" s="20"/>
      <c r="G236" s="87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87"/>
      <c r="D237" s="87"/>
      <c r="E237" s="20"/>
      <c r="F237" s="20"/>
      <c r="G237" s="87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87"/>
      <c r="D238" s="87"/>
      <c r="E238" s="20"/>
      <c r="F238" s="20"/>
      <c r="G238" s="87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87"/>
      <c r="D239" s="87"/>
      <c r="E239" s="20"/>
      <c r="F239" s="20"/>
      <c r="G239" s="87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87"/>
      <c r="D240" s="87"/>
      <c r="E240" s="20"/>
      <c r="F240" s="20"/>
      <c r="G240" s="87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87"/>
      <c r="D241" s="87"/>
      <c r="E241" s="20"/>
      <c r="F241" s="20"/>
      <c r="G241" s="87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87"/>
      <c r="D242" s="87"/>
      <c r="E242" s="20"/>
      <c r="F242" s="20"/>
      <c r="G242" s="87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87"/>
      <c r="D243" s="87"/>
      <c r="E243" s="20"/>
      <c r="F243" s="20"/>
      <c r="G243" s="87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87"/>
      <c r="D244" s="87"/>
      <c r="E244" s="20"/>
      <c r="F244" s="20"/>
      <c r="G244" s="87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87"/>
      <c r="D245" s="87"/>
      <c r="E245" s="20"/>
      <c r="F245" s="20"/>
      <c r="G245" s="87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87"/>
      <c r="D246" s="87"/>
      <c r="E246" s="20"/>
      <c r="F246" s="20"/>
      <c r="G246" s="87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87"/>
      <c r="D247" s="87"/>
      <c r="E247" s="20"/>
      <c r="F247" s="20"/>
      <c r="G247" s="87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87"/>
      <c r="D248" s="87"/>
      <c r="E248" s="20"/>
      <c r="F248" s="20"/>
      <c r="G248" s="87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87"/>
      <c r="D249" s="87"/>
      <c r="E249" s="20"/>
      <c r="F249" s="20"/>
      <c r="G249" s="87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87"/>
      <c r="D250" s="87"/>
      <c r="E250" s="20"/>
      <c r="F250" s="20"/>
      <c r="G250" s="87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87"/>
      <c r="D251" s="87"/>
      <c r="E251" s="20"/>
      <c r="F251" s="20"/>
      <c r="G251" s="87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87"/>
      <c r="D252" s="87"/>
      <c r="E252" s="20"/>
      <c r="F252" s="20"/>
      <c r="G252" s="87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87"/>
      <c r="D253" s="87"/>
      <c r="E253" s="20"/>
      <c r="F253" s="20"/>
      <c r="G253" s="87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87"/>
      <c r="D254" s="87"/>
      <c r="E254" s="20"/>
      <c r="F254" s="20"/>
      <c r="G254" s="87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87"/>
      <c r="D255" s="87"/>
      <c r="E255" s="20"/>
      <c r="F255" s="20"/>
      <c r="G255" s="87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87"/>
      <c r="D256" s="87"/>
      <c r="E256" s="20"/>
      <c r="F256" s="20"/>
      <c r="G256" s="87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87"/>
      <c r="D257" s="87"/>
      <c r="E257" s="20"/>
      <c r="F257" s="20"/>
      <c r="G257" s="87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87"/>
      <c r="D258" s="87"/>
      <c r="E258" s="20"/>
      <c r="F258" s="20"/>
      <c r="G258" s="87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87"/>
      <c r="D259" s="87"/>
      <c r="E259" s="20"/>
      <c r="F259" s="20"/>
      <c r="G259" s="87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87"/>
      <c r="D260" s="87"/>
      <c r="E260" s="20"/>
      <c r="F260" s="20"/>
      <c r="G260" s="87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87"/>
      <c r="D261" s="87"/>
      <c r="E261" s="20"/>
      <c r="F261" s="20"/>
      <c r="G261" s="87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87"/>
      <c r="D262" s="87"/>
      <c r="E262" s="20"/>
      <c r="F262" s="20"/>
      <c r="G262" s="87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87"/>
      <c r="D263" s="87"/>
      <c r="E263" s="20"/>
      <c r="F263" s="20"/>
      <c r="G263" s="87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87"/>
      <c r="D264" s="87"/>
      <c r="E264" s="20"/>
      <c r="F264" s="20"/>
      <c r="G264" s="87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87"/>
      <c r="D265" s="87"/>
      <c r="E265" s="20"/>
      <c r="F265" s="20"/>
      <c r="G265" s="87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87"/>
      <c r="D266" s="87"/>
      <c r="E266" s="20"/>
      <c r="F266" s="20"/>
      <c r="G266" s="87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87"/>
      <c r="D267" s="87"/>
      <c r="E267" s="20"/>
      <c r="F267" s="20"/>
      <c r="G267" s="87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87"/>
      <c r="D268" s="87"/>
      <c r="E268" s="20"/>
      <c r="F268" s="20"/>
      <c r="G268" s="87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87"/>
      <c r="D269" s="87"/>
      <c r="E269" s="20"/>
      <c r="F269" s="20"/>
      <c r="G269" s="87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87"/>
      <c r="D270" s="87"/>
      <c r="E270" s="20"/>
      <c r="F270" s="20"/>
      <c r="G270" s="87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87"/>
      <c r="D271" s="87"/>
      <c r="E271" s="20"/>
      <c r="F271" s="20"/>
      <c r="G271" s="87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87"/>
      <c r="D272" s="87"/>
      <c r="E272" s="20"/>
      <c r="F272" s="20"/>
      <c r="G272" s="87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87"/>
      <c r="D273" s="87"/>
      <c r="E273" s="20"/>
      <c r="F273" s="20"/>
      <c r="G273" s="87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87"/>
      <c r="D274" s="87"/>
      <c r="E274" s="20"/>
      <c r="F274" s="20"/>
      <c r="G274" s="87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87"/>
      <c r="D275" s="87"/>
      <c r="E275" s="20"/>
      <c r="F275" s="20"/>
      <c r="G275" s="87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87"/>
      <c r="D276" s="87"/>
      <c r="E276" s="20"/>
      <c r="F276" s="20"/>
      <c r="G276" s="87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87"/>
      <c r="D277" s="87"/>
      <c r="E277" s="20"/>
      <c r="F277" s="20"/>
      <c r="G277" s="87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87"/>
      <c r="D278" s="87"/>
      <c r="E278" s="20"/>
      <c r="F278" s="20"/>
      <c r="G278" s="87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87"/>
      <c r="D279" s="87"/>
      <c r="E279" s="20"/>
      <c r="F279" s="20"/>
      <c r="G279" s="87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87"/>
      <c r="D280" s="87"/>
      <c r="E280" s="20"/>
      <c r="F280" s="20"/>
      <c r="G280" s="87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87"/>
      <c r="D281" s="87"/>
      <c r="E281" s="20"/>
      <c r="F281" s="20"/>
      <c r="G281" s="87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87"/>
      <c r="D282" s="87"/>
      <c r="E282" s="20"/>
      <c r="F282" s="20"/>
      <c r="G282" s="87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87"/>
      <c r="D283" s="87"/>
      <c r="E283" s="20"/>
      <c r="F283" s="20"/>
      <c r="G283" s="87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87"/>
      <c r="D284" s="87"/>
      <c r="E284" s="20"/>
      <c r="F284" s="20"/>
      <c r="G284" s="87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87"/>
      <c r="D285" s="87"/>
      <c r="E285" s="20"/>
      <c r="F285" s="20"/>
      <c r="G285" s="87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87"/>
      <c r="D286" s="87"/>
      <c r="E286" s="20"/>
      <c r="F286" s="20"/>
      <c r="G286" s="87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87"/>
      <c r="D287" s="87"/>
      <c r="E287" s="20"/>
      <c r="F287" s="20"/>
      <c r="G287" s="87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87"/>
      <c r="D288" s="87"/>
      <c r="E288" s="20"/>
      <c r="F288" s="20"/>
      <c r="G288" s="87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87"/>
      <c r="D289" s="87"/>
      <c r="E289" s="20"/>
      <c r="F289" s="20"/>
      <c r="G289" s="87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87"/>
      <c r="D290" s="87"/>
      <c r="E290" s="20"/>
      <c r="F290" s="20"/>
      <c r="G290" s="87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87"/>
      <c r="D291" s="87"/>
      <c r="E291" s="20"/>
      <c r="F291" s="20"/>
      <c r="G291" s="87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87"/>
      <c r="D292" s="87"/>
      <c r="E292" s="20"/>
      <c r="F292" s="20"/>
      <c r="G292" s="87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87"/>
      <c r="D293" s="87"/>
      <c r="E293" s="20"/>
      <c r="F293" s="20"/>
      <c r="G293" s="87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87"/>
      <c r="D294" s="87"/>
      <c r="E294" s="20"/>
      <c r="F294" s="20"/>
      <c r="G294" s="87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87"/>
      <c r="D295" s="87"/>
      <c r="E295" s="20"/>
      <c r="F295" s="20"/>
      <c r="G295" s="87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87"/>
      <c r="D296" s="87"/>
      <c r="E296" s="20"/>
      <c r="F296" s="20"/>
      <c r="G296" s="87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87"/>
      <c r="D297" s="87"/>
      <c r="E297" s="20"/>
      <c r="F297" s="20"/>
      <c r="G297" s="87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87"/>
      <c r="D298" s="87"/>
      <c r="E298" s="20"/>
      <c r="F298" s="20"/>
      <c r="G298" s="87"/>
      <c r="H298" s="20"/>
      <c r="I298" s="20"/>
      <c r="J298" s="20"/>
      <c r="K298" s="20"/>
      <c r="L298" s="20"/>
      <c r="M298" s="20"/>
      <c r="N298" s="6"/>
      <c r="O298" s="6"/>
    </row>
    <row r="299" spans="1:15" ht="54.6" customHeight="1">
      <c r="A299" s="24"/>
      <c r="B299" s="27"/>
      <c r="C299" s="87"/>
      <c r="D299" s="87"/>
      <c r="E299" s="20"/>
      <c r="F299" s="20"/>
      <c r="G299" s="87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87"/>
      <c r="D300" s="87"/>
      <c r="E300" s="20"/>
      <c r="F300" s="20"/>
      <c r="G300" s="87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87"/>
      <c r="D301" s="87"/>
      <c r="E301" s="20"/>
      <c r="F301" s="20"/>
      <c r="G301" s="87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87"/>
      <c r="D302" s="87"/>
      <c r="E302" s="20"/>
      <c r="F302" s="20"/>
      <c r="G302" s="87"/>
      <c r="H302" s="20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87"/>
      <c r="D303" s="87"/>
      <c r="E303" s="20"/>
      <c r="F303" s="20"/>
      <c r="G303" s="87"/>
      <c r="H303" s="20"/>
      <c r="I303" s="20"/>
      <c r="J303" s="20"/>
      <c r="K303" s="20"/>
      <c r="L303" s="20"/>
      <c r="M303" s="20"/>
      <c r="N303" s="6"/>
      <c r="O303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562" priority="32">
      <formula>$C1="Option"</formula>
    </cfRule>
  </conditionalFormatting>
  <conditionalFormatting sqref="A12:A1004">
    <cfRule type="expression" dxfId="561" priority="25">
      <formula>$C12="Option"</formula>
    </cfRule>
  </conditionalFormatting>
  <conditionalFormatting sqref="A19:B26">
    <cfRule type="expression" dxfId="560" priority="26">
      <formula>$F19="Fermeture"</formula>
    </cfRule>
    <cfRule type="expression" dxfId="559" priority="27">
      <formula>$F19="Modification"</formula>
    </cfRule>
    <cfRule type="expression" dxfId="558" priority="28">
      <formula>$F19="Création"</formula>
    </cfRule>
  </conditionalFormatting>
  <conditionalFormatting sqref="A1:O7 C8:O9 C10 E10 K10:O11 A12:O12 A13:H13 J13:O16 A14:F14 A15:H15 A16:F16 A17:O18 C19:O26 A27:O27 A28:A32 A33:O35 A36:N36 A37:O1002">
    <cfRule type="expression" dxfId="557" priority="40">
      <formula>$F1="Modification"</formula>
    </cfRule>
    <cfRule type="expression" dxfId="556" priority="41">
      <formula>$F1="Création"</formula>
    </cfRule>
  </conditionalFormatting>
  <conditionalFormatting sqref="A1:O7 C8:O9 K10:O11 A12:O12 J13:O16 A17:O18 C19:O26 A27:O27 E10 A13:H13 A14:F14 A15:H15 A16:F16 A28:A32 A33:O35 A36:N36 A37:O1002 C10">
    <cfRule type="expression" dxfId="555" priority="39">
      <formula>$F1="Fermeture"</formula>
    </cfRule>
  </conditionalFormatting>
  <conditionalFormatting sqref="B31:C32">
    <cfRule type="expression" dxfId="554" priority="1">
      <formula>$F31="Fermeture"</formula>
    </cfRule>
    <cfRule type="expression" dxfId="553" priority="2">
      <formula>$F31="Modification"</formula>
    </cfRule>
    <cfRule type="expression" dxfId="552" priority="3">
      <formula>$F31="Création"</formula>
    </cfRule>
  </conditionalFormatting>
  <conditionalFormatting sqref="B29:M30 D31:M32">
    <cfRule type="expression" dxfId="551" priority="17">
      <formula>$F29="Fermeture"</formula>
    </cfRule>
    <cfRule type="expression" dxfId="550" priority="18">
      <formula>$F29="Modification"</formula>
    </cfRule>
    <cfRule type="expression" dxfId="549" priority="19">
      <formula>$F29="Création"</formula>
    </cfRule>
  </conditionalFormatting>
  <conditionalFormatting sqref="B28:O28">
    <cfRule type="expression" dxfId="548" priority="22">
      <formula>$F28="Fermeture"</formula>
    </cfRule>
    <cfRule type="expression" dxfId="547" priority="23">
      <formula>$F28="Modification"</formula>
    </cfRule>
    <cfRule type="expression" dxfId="546" priority="24">
      <formula>$F28="Création"</formula>
    </cfRule>
  </conditionalFormatting>
  <conditionalFormatting sqref="D12:E1004">
    <cfRule type="expression" dxfId="545" priority="15">
      <formula>$C12="Option"</formula>
    </cfRule>
  </conditionalFormatting>
  <conditionalFormatting sqref="G12:N1004">
    <cfRule type="expression" dxfId="544" priority="7">
      <formula>$C12="Option"</formula>
    </cfRule>
  </conditionalFormatting>
  <conditionalFormatting sqref="N1:N27">
    <cfRule type="expression" dxfId="543" priority="34">
      <formula>$M1="Porteuse"</formula>
    </cfRule>
  </conditionalFormatting>
  <conditionalFormatting sqref="N28:N1002">
    <cfRule type="expression" dxfId="542" priority="8">
      <formula>$M28="Porteuse"</formula>
    </cfRule>
  </conditionalFormatting>
  <conditionalFormatting sqref="N29:O32">
    <cfRule type="expression" dxfId="541" priority="9">
      <formula>$F29="Fermeture"</formula>
    </cfRule>
    <cfRule type="expression" dxfId="540" priority="10">
      <formula>$F29="Modification"</formula>
    </cfRule>
    <cfRule type="expression" dxfId="539" priority="11">
      <formula>$F29="Création"</formula>
    </cfRule>
  </conditionalFormatting>
  <conditionalFormatting sqref="O36">
    <cfRule type="expression" dxfId="538" priority="12">
      <formula>$F36="Fermeture"</formula>
    </cfRule>
    <cfRule type="expression" dxfId="537" priority="13">
      <formula>$F36="Modification"</formula>
    </cfRule>
    <cfRule type="expression" dxfId="536" priority="14">
      <formula>$F36="Création"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3"/>
  <sheetViews>
    <sheetView tabSelected="1" topLeftCell="I12" zoomScale="85" zoomScaleNormal="85" workbookViewId="0">
      <selection activeCell="D35" sqref="D35"/>
    </sheetView>
  </sheetViews>
  <sheetFormatPr defaultColWidth="11.42578125" defaultRowHeight="15"/>
  <cols>
    <col min="1" max="1" width="39" style="14" customWidth="1"/>
    <col min="2" max="2" width="58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58.7109375" style="18" customWidth="1"/>
    <col min="22" max="23" width="11.42578125" style="32"/>
  </cols>
  <sheetData>
    <row r="1" spans="1:20">
      <c r="A1" s="165"/>
      <c r="B1" s="165"/>
      <c r="C1" s="165"/>
      <c r="D1" s="165"/>
      <c r="E1" s="165"/>
      <c r="F1" s="165"/>
      <c r="G1" s="165"/>
      <c r="H1" s="165"/>
      <c r="I1" s="165"/>
      <c r="J1" s="35"/>
      <c r="T1" s="32"/>
    </row>
    <row r="2" spans="1:20">
      <c r="A2" s="165"/>
      <c r="B2" s="165"/>
      <c r="C2" s="165"/>
      <c r="D2" s="165"/>
      <c r="E2" s="165"/>
      <c r="F2" s="165"/>
      <c r="G2" s="165"/>
      <c r="H2" s="165"/>
      <c r="I2" s="165"/>
      <c r="J2" s="35"/>
      <c r="T2" s="32"/>
    </row>
    <row r="3" spans="1:20">
      <c r="A3" s="165"/>
      <c r="B3" s="165"/>
      <c r="C3" s="165"/>
      <c r="D3" s="165"/>
      <c r="E3" s="165"/>
      <c r="F3" s="165"/>
      <c r="G3" s="165"/>
      <c r="H3" s="165"/>
      <c r="I3" s="165"/>
      <c r="J3" s="35"/>
      <c r="T3" s="32"/>
    </row>
    <row r="4" spans="1:20">
      <c r="A4" s="165"/>
      <c r="B4" s="165"/>
      <c r="C4" s="165"/>
      <c r="D4" s="165"/>
      <c r="E4" s="165"/>
      <c r="F4" s="165"/>
      <c r="G4" s="165"/>
      <c r="H4" s="165"/>
      <c r="I4" s="165"/>
      <c r="J4" s="35"/>
      <c r="T4" s="32"/>
    </row>
    <row r="5" spans="1:20">
      <c r="A5" s="165"/>
      <c r="B5" s="165"/>
      <c r="C5" s="165"/>
      <c r="D5" s="165"/>
      <c r="E5" s="165"/>
      <c r="F5" s="165"/>
      <c r="G5" s="165"/>
      <c r="H5" s="165"/>
      <c r="I5" s="165"/>
      <c r="J5" s="35"/>
      <c r="T5" s="32"/>
    </row>
    <row r="6" spans="1:20">
      <c r="A6" s="165"/>
      <c r="B6" s="165"/>
      <c r="C6" s="165"/>
      <c r="D6" s="165"/>
      <c r="E6" s="165"/>
      <c r="F6" s="165"/>
      <c r="G6" s="165"/>
      <c r="H6" s="165"/>
      <c r="I6" s="165"/>
      <c r="J6" s="35"/>
      <c r="T6" s="32"/>
    </row>
    <row r="7" spans="1:20" ht="14.45" customHeight="1">
      <c r="A7" s="180" t="s">
        <v>260</v>
      </c>
      <c r="B7" s="164" t="str">
        <f>'Fiche Générale'!B3</f>
        <v>Portail_SHS</v>
      </c>
      <c r="C7" s="210" t="s">
        <v>261</v>
      </c>
      <c r="D7" s="180"/>
      <c r="E7" s="211" t="str">
        <f>'Fiche Générale'!B4</f>
        <v>Sciences et Humanités</v>
      </c>
      <c r="F7" s="164"/>
      <c r="G7" s="180" t="s">
        <v>262</v>
      </c>
      <c r="H7" s="212" t="str">
        <f>'Fiche Générale'!B5</f>
        <v>HPSHS18</v>
      </c>
      <c r="I7" s="212"/>
      <c r="J7" s="36"/>
      <c r="K7" s="19"/>
      <c r="T7" s="32"/>
    </row>
    <row r="8" spans="1:20" ht="14.45" customHeight="1">
      <c r="A8" s="180"/>
      <c r="B8" s="164"/>
      <c r="C8" s="210"/>
      <c r="D8" s="180"/>
      <c r="E8" s="211"/>
      <c r="F8" s="164"/>
      <c r="G8" s="180"/>
      <c r="H8" s="212"/>
      <c r="I8" s="212"/>
      <c r="J8" s="36"/>
      <c r="K8" s="19"/>
      <c r="T8" s="32"/>
    </row>
    <row r="9" spans="1:20" ht="14.45" customHeight="1">
      <c r="A9" s="180"/>
      <c r="B9" s="164"/>
      <c r="C9" s="210"/>
      <c r="D9" s="180"/>
      <c r="E9" s="211"/>
      <c r="F9" s="164"/>
      <c r="G9" s="180"/>
      <c r="H9" s="212"/>
      <c r="I9" s="212"/>
      <c r="J9" s="36"/>
      <c r="K9" s="19"/>
      <c r="T9" s="32"/>
    </row>
    <row r="10" spans="1:20" ht="14.45" customHeight="1">
      <c r="A10" s="180"/>
      <c r="B10" s="164"/>
      <c r="C10" s="213" t="s">
        <v>205</v>
      </c>
      <c r="D10" s="213"/>
      <c r="E10" s="214" t="str">
        <f>'Fiche Générale'!B9</f>
        <v>HUMANITES</v>
      </c>
      <c r="F10" s="214"/>
      <c r="G10" s="214"/>
      <c r="H10" s="214"/>
      <c r="I10" s="214"/>
      <c r="J10" s="36"/>
      <c r="K10" s="19"/>
      <c r="T10" s="32"/>
    </row>
    <row r="11" spans="1:20" ht="14.45" customHeight="1">
      <c r="A11" s="180"/>
      <c r="B11" s="164"/>
      <c r="C11" s="213"/>
      <c r="D11" s="213"/>
      <c r="E11" s="214"/>
      <c r="F11" s="214"/>
      <c r="G11" s="214"/>
      <c r="H11" s="214"/>
      <c r="I11" s="214"/>
      <c r="J11" s="36"/>
      <c r="K11" s="19"/>
      <c r="T11" s="32"/>
    </row>
    <row r="12" spans="1:20">
      <c r="C12" s="14"/>
      <c r="I12" s="38"/>
      <c r="J12" s="38"/>
      <c r="M12" s="188" t="s">
        <v>263</v>
      </c>
      <c r="N12" s="189"/>
      <c r="O12" s="190"/>
      <c r="P12" s="188" t="s">
        <v>264</v>
      </c>
      <c r="Q12" s="189"/>
      <c r="R12" s="189"/>
      <c r="S12" s="190"/>
      <c r="T12" s="32"/>
    </row>
    <row r="13" spans="1:20">
      <c r="A13" s="194" t="s">
        <v>206</v>
      </c>
      <c r="B13" s="125" t="str">
        <f>'S1 Maquette'!B13</f>
        <v>1ère année de Portail</v>
      </c>
      <c r="C13" s="127"/>
      <c r="D13" s="194" t="s">
        <v>265</v>
      </c>
      <c r="E13" s="196">
        <f>'S1 Maquette'!E13</f>
        <v>0</v>
      </c>
      <c r="F13" s="197"/>
      <c r="G13" s="198"/>
      <c r="I13" s="38"/>
      <c r="J13" s="38"/>
      <c r="M13" s="191"/>
      <c r="N13" s="192"/>
      <c r="O13" s="193"/>
      <c r="P13" s="191"/>
      <c r="Q13" s="192"/>
      <c r="R13" s="192"/>
      <c r="S13" s="193"/>
      <c r="T13" s="32"/>
    </row>
    <row r="14" spans="1:20">
      <c r="A14" s="195"/>
      <c r="B14" s="128"/>
      <c r="C14" s="130"/>
      <c r="D14" s="195"/>
      <c r="E14" s="199"/>
      <c r="F14" s="200"/>
      <c r="G14" s="201"/>
      <c r="I14" s="38"/>
      <c r="J14" s="38"/>
      <c r="M14" s="194" t="s">
        <v>266</v>
      </c>
      <c r="N14" s="188" t="s">
        <v>267</v>
      </c>
      <c r="O14" s="190"/>
      <c r="P14" s="166"/>
      <c r="Q14" s="207"/>
      <c r="R14" s="207"/>
      <c r="S14" s="194"/>
      <c r="T14" s="32"/>
    </row>
    <row r="15" spans="1:20">
      <c r="A15" s="194" t="s">
        <v>268</v>
      </c>
      <c r="B15" s="125" t="str">
        <f>'S1 Maquette'!B15</f>
        <v>Semestre 1</v>
      </c>
      <c r="C15" s="127"/>
      <c r="D15" s="194" t="s">
        <v>269</v>
      </c>
      <c r="E15" s="196" t="str">
        <f>'S1 Maquette'!E15:F16</f>
        <v>HPS1UMA</v>
      </c>
      <c r="F15" s="197"/>
      <c r="G15" s="198"/>
      <c r="I15" s="38"/>
      <c r="J15" s="38"/>
      <c r="M15" s="202"/>
      <c r="N15" s="203"/>
      <c r="O15" s="204"/>
      <c r="P15" s="205"/>
      <c r="Q15" s="208"/>
      <c r="R15" s="208"/>
      <c r="S15" s="202"/>
      <c r="T15" s="32"/>
    </row>
    <row r="16" spans="1:20">
      <c r="A16" s="195"/>
      <c r="B16" s="128"/>
      <c r="C16" s="130"/>
      <c r="D16" s="195"/>
      <c r="E16" s="199"/>
      <c r="F16" s="200"/>
      <c r="G16" s="201"/>
      <c r="I16" s="38"/>
      <c r="J16" s="38"/>
      <c r="M16" s="202"/>
      <c r="N16" s="203"/>
      <c r="O16" s="204"/>
      <c r="P16" s="205"/>
      <c r="Q16" s="208"/>
      <c r="R16" s="208"/>
      <c r="S16" s="202"/>
      <c r="T16" s="32"/>
    </row>
    <row r="17" spans="1:23">
      <c r="L17" s="15"/>
      <c r="M17" s="195"/>
      <c r="N17" s="191"/>
      <c r="O17" s="193"/>
      <c r="P17" s="206"/>
      <c r="Q17" s="209"/>
      <c r="R17" s="209"/>
      <c r="S17" s="195"/>
      <c r="T17" s="32"/>
    </row>
    <row r="18" spans="1:23" ht="59.45" customHeight="1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  <c r="W18"/>
    </row>
    <row r="19" spans="1:23" ht="30.6" customHeight="1">
      <c r="A19" s="8" t="str">
        <f>'S1 Maquette'!B19</f>
        <v xml:space="preserve">Compétences transversales S1 </v>
      </c>
      <c r="B19" s="41" t="str">
        <f>'S1 Maquette'!C19</f>
        <v>UE</v>
      </c>
      <c r="C19" s="58">
        <f>'S1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6" customHeight="1">
      <c r="A20" s="8" t="str">
        <f>'S1 Maquette'!B20</f>
        <v>Compétences écrites 1</v>
      </c>
      <c r="B20" s="41" t="str">
        <f>'S1 Maquette'!C20</f>
        <v>ECUE</v>
      </c>
      <c r="C20" s="64">
        <f>'S1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6" customHeight="1">
      <c r="A21" s="8" t="str">
        <f>'S1 Maquette'!B21</f>
        <v>Compétences informationnelles</v>
      </c>
      <c r="B21" s="41" t="str">
        <f>'S1 Maquette'!C21</f>
        <v>ECUE</v>
      </c>
      <c r="C21" s="64">
        <f>'S1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6" customHeight="1">
      <c r="A22" s="8" t="str">
        <f>'S1 Maquette'!B22</f>
        <v>Langue Vivante-1</v>
      </c>
      <c r="B22" s="41" t="str">
        <f>'S1 Maquette'!C22</f>
        <v>ECUE</v>
      </c>
      <c r="C22" s="64">
        <f>'S1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6" customHeight="1">
      <c r="A23" s="8" t="str">
        <f>'S1 Maquette'!B23</f>
        <v>Min 1 Max 1</v>
      </c>
      <c r="B23" s="41" t="str">
        <f>'S1 Maquette'!C23</f>
        <v>OPTION</v>
      </c>
      <c r="C23" s="64">
        <f>'S1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6" customHeight="1">
      <c r="A24" s="8" t="str">
        <f>'S1 Maquette'!B24</f>
        <v>Anglais 1</v>
      </c>
      <c r="B24" s="41" t="str">
        <f>'S1 Maquette'!C24</f>
        <v>ECUE</v>
      </c>
      <c r="C24" s="64">
        <f>'S1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6" customHeight="1">
      <c r="A25" s="8" t="str">
        <f>'S1 Maquette'!B25</f>
        <v>Espagnol</v>
      </c>
      <c r="B25" s="41" t="str">
        <f>'S1 Maquette'!C25</f>
        <v>ECUE</v>
      </c>
      <c r="C25" s="64"/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6" customHeight="1">
      <c r="A26" s="8" t="str">
        <f>'S1 Maquette'!B26</f>
        <v>Italien</v>
      </c>
      <c r="B26" s="41" t="str">
        <f>'S1 Maquette'!C26</f>
        <v>ECUE</v>
      </c>
      <c r="C26" s="64">
        <f>'S1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6" customHeight="1">
      <c r="A27" s="122" t="str">
        <f>'S1 Maquette'!B27</f>
        <v>Sciences de la Vie 1</v>
      </c>
      <c r="B27" s="44" t="str">
        <f>'S1 Maquette'!C27</f>
        <v>UE</v>
      </c>
      <c r="C27" s="1"/>
      <c r="D27" s="22">
        <v>6</v>
      </c>
      <c r="E27" s="20" t="s">
        <v>286</v>
      </c>
      <c r="F27" s="20" t="s">
        <v>286</v>
      </c>
      <c r="G27" s="20" t="s">
        <v>286</v>
      </c>
      <c r="H27" s="40" t="s">
        <v>286</v>
      </c>
      <c r="I27" s="20" t="s">
        <v>286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/>
      <c r="U27" s="32"/>
      <c r="W27"/>
    </row>
    <row r="28" spans="1:23" ht="30.6" customHeight="1">
      <c r="A28" s="115" t="str">
        <f>'S1 Maquette'!B28</f>
        <v>Biologie Cellulaire</v>
      </c>
      <c r="B28" s="44" t="str">
        <f>'S1 Maquette'!C28</f>
        <v>ECUE</v>
      </c>
      <c r="C28" s="1"/>
      <c r="D28" s="22">
        <v>3</v>
      </c>
      <c r="E28" s="20" t="s">
        <v>286</v>
      </c>
      <c r="F28" s="20" t="s">
        <v>286</v>
      </c>
      <c r="G28" s="20" t="s">
        <v>286</v>
      </c>
      <c r="H28" s="40" t="s">
        <v>286</v>
      </c>
      <c r="I28" s="20" t="s">
        <v>286</v>
      </c>
      <c r="J28" s="40"/>
      <c r="K28" s="40" t="s">
        <v>24</v>
      </c>
      <c r="L28" s="40"/>
      <c r="M28" s="40">
        <v>2</v>
      </c>
      <c r="N28" s="119" t="s">
        <v>9</v>
      </c>
      <c r="O28" s="119" t="s">
        <v>287</v>
      </c>
      <c r="P28" s="40"/>
      <c r="Q28" s="40"/>
      <c r="R28" s="40"/>
      <c r="S28" s="72" t="s">
        <v>288</v>
      </c>
      <c r="T28"/>
      <c r="U28" s="32"/>
      <c r="W28"/>
    </row>
    <row r="29" spans="1:23" ht="30.6" customHeight="1">
      <c r="A29" s="115" t="str">
        <f>'S1 Maquette'!B29</f>
        <v>Ecologie générale</v>
      </c>
      <c r="B29" s="44" t="str">
        <f>'S1 Maquette'!C29</f>
        <v>ECUE</v>
      </c>
      <c r="C29" s="1"/>
      <c r="D29" s="22">
        <v>3</v>
      </c>
      <c r="E29" s="20" t="s">
        <v>286</v>
      </c>
      <c r="F29" s="20" t="s">
        <v>286</v>
      </c>
      <c r="G29" s="20" t="s">
        <v>286</v>
      </c>
      <c r="H29" s="40" t="s">
        <v>286</v>
      </c>
      <c r="I29" s="20" t="s">
        <v>286</v>
      </c>
      <c r="J29" s="40"/>
      <c r="K29" s="40" t="s">
        <v>24</v>
      </c>
      <c r="L29" s="40"/>
      <c r="M29" s="40">
        <v>2</v>
      </c>
      <c r="N29" s="119" t="s">
        <v>9</v>
      </c>
      <c r="O29" s="119" t="s">
        <v>9</v>
      </c>
      <c r="P29" s="40"/>
      <c r="Q29" s="40"/>
      <c r="R29" s="40"/>
      <c r="S29" s="72" t="s">
        <v>288</v>
      </c>
      <c r="T29"/>
      <c r="U29" s="32"/>
      <c r="W29"/>
    </row>
    <row r="30" spans="1:23" ht="43.35" customHeight="1">
      <c r="A30" s="83" t="s">
        <v>242</v>
      </c>
      <c r="B30" s="120" t="s">
        <v>11</v>
      </c>
      <c r="C30" s="1"/>
      <c r="D30" s="22">
        <v>6</v>
      </c>
      <c r="E30" s="20" t="s">
        <v>286</v>
      </c>
      <c r="F30" s="20" t="s">
        <v>286</v>
      </c>
      <c r="G30" s="20" t="s">
        <v>286</v>
      </c>
      <c r="H30" s="40" t="s">
        <v>286</v>
      </c>
      <c r="I30" s="40" t="s">
        <v>286</v>
      </c>
      <c r="J30" s="20"/>
      <c r="K30" s="20"/>
      <c r="L30" s="20"/>
      <c r="M30" s="5"/>
      <c r="N30" s="5"/>
      <c r="O30" s="1"/>
      <c r="P30" s="1"/>
      <c r="Q30" s="1"/>
      <c r="R30" s="1"/>
      <c r="S30" s="1"/>
      <c r="T30"/>
      <c r="V30"/>
      <c r="W30"/>
    </row>
    <row r="31" spans="1:23" ht="43.35" customHeight="1">
      <c r="A31" s="121" t="s">
        <v>245</v>
      </c>
      <c r="B31" s="120" t="s">
        <v>19</v>
      </c>
      <c r="C31" s="1"/>
      <c r="D31" s="22">
        <v>3</v>
      </c>
      <c r="E31" s="20" t="s">
        <v>286</v>
      </c>
      <c r="F31" s="20" t="s">
        <v>286</v>
      </c>
      <c r="G31" s="20" t="s">
        <v>286</v>
      </c>
      <c r="H31" s="40" t="s">
        <v>286</v>
      </c>
      <c r="I31" s="40" t="s">
        <v>286</v>
      </c>
      <c r="J31" s="20"/>
      <c r="K31" s="40" t="s">
        <v>8</v>
      </c>
      <c r="L31" s="40"/>
      <c r="M31" s="40">
        <v>2</v>
      </c>
      <c r="N31" s="40"/>
      <c r="O31" s="40"/>
      <c r="P31" s="1"/>
      <c r="Q31" s="1"/>
      <c r="R31" s="1"/>
      <c r="S31" s="1"/>
      <c r="T31"/>
      <c r="V31"/>
      <c r="W31"/>
    </row>
    <row r="32" spans="1:23" ht="43.35" customHeight="1">
      <c r="A32" s="121" t="s">
        <v>248</v>
      </c>
      <c r="B32" s="120" t="s">
        <v>19</v>
      </c>
      <c r="C32" s="1"/>
      <c r="D32" s="22">
        <v>3</v>
      </c>
      <c r="E32" s="20" t="s">
        <v>286</v>
      </c>
      <c r="F32" s="20" t="s">
        <v>286</v>
      </c>
      <c r="G32" s="20" t="s">
        <v>286</v>
      </c>
      <c r="H32" s="40" t="s">
        <v>286</v>
      </c>
      <c r="I32" s="40" t="s">
        <v>286</v>
      </c>
      <c r="J32" s="20"/>
      <c r="K32" s="40" t="s">
        <v>8</v>
      </c>
      <c r="L32" s="40"/>
      <c r="M32" s="40">
        <v>2</v>
      </c>
      <c r="N32" s="40"/>
      <c r="O32" s="40"/>
      <c r="P32" s="1"/>
      <c r="Q32" s="1"/>
      <c r="R32" s="1"/>
      <c r="S32" s="1"/>
      <c r="T32"/>
      <c r="V32"/>
      <c r="W32"/>
    </row>
    <row r="33" spans="1:23" ht="30.6" customHeight="1">
      <c r="A33" s="122" t="s">
        <v>249</v>
      </c>
      <c r="B33" s="44" t="s">
        <v>11</v>
      </c>
      <c r="C33" s="1"/>
      <c r="D33" s="22">
        <v>6</v>
      </c>
      <c r="E33" s="20" t="s">
        <v>286</v>
      </c>
      <c r="F33" s="20" t="s">
        <v>286</v>
      </c>
      <c r="G33" s="40" t="s">
        <v>286</v>
      </c>
      <c r="H33" s="4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" customHeight="1">
      <c r="A34" s="115" t="str">
        <f>'S1 Maquette'!B34</f>
        <v>Introduction au droit (privé et public) enseignement d'ouverture</v>
      </c>
      <c r="B34" s="44" t="str">
        <f>'S1 Maquette'!C34</f>
        <v>ECUE</v>
      </c>
      <c r="C34" s="1"/>
      <c r="D34" s="22">
        <v>6</v>
      </c>
      <c r="E34" s="20" t="s">
        <v>286</v>
      </c>
      <c r="F34" s="20" t="s">
        <v>286</v>
      </c>
      <c r="G34" s="40" t="s">
        <v>286</v>
      </c>
      <c r="H34" s="40" t="s">
        <v>286</v>
      </c>
      <c r="I34" s="20" t="s">
        <v>286</v>
      </c>
      <c r="J34" s="40"/>
      <c r="K34" s="104" t="s">
        <v>16</v>
      </c>
      <c r="L34" s="40"/>
      <c r="M34" s="40"/>
      <c r="N34" s="40" t="s">
        <v>9</v>
      </c>
      <c r="O34" s="40" t="s">
        <v>289</v>
      </c>
      <c r="P34" s="40"/>
      <c r="Q34" s="40"/>
      <c r="R34" s="40"/>
      <c r="S34" s="40"/>
      <c r="T34" s="45"/>
      <c r="W34"/>
    </row>
    <row r="35" spans="1:23" ht="30.6" customHeight="1">
      <c r="A35" s="122" t="str">
        <f>'S1 Maquette'!B35</f>
        <v>Sciences de la Terre 1</v>
      </c>
      <c r="B35" s="44" t="str">
        <f>'S1 Maquette'!C35</f>
        <v>UE</v>
      </c>
      <c r="C35" s="1"/>
      <c r="D35" s="22">
        <v>6</v>
      </c>
      <c r="E35" s="20" t="s">
        <v>286</v>
      </c>
      <c r="F35" s="20" t="s">
        <v>286</v>
      </c>
      <c r="G35" s="40" t="s">
        <v>286</v>
      </c>
      <c r="H35" s="40" t="s">
        <v>286</v>
      </c>
      <c r="I35" s="20" t="s">
        <v>286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  <c r="W35"/>
    </row>
    <row r="36" spans="1:23" ht="30.6" customHeight="1">
      <c r="A36" s="115" t="str">
        <f>'S1 Maquette'!B36</f>
        <v xml:space="preserve">Introduction aux géosciences </v>
      </c>
      <c r="B36" s="44" t="str">
        <f>'S1 Maquette'!C36</f>
        <v>ECUE</v>
      </c>
      <c r="C36" s="42" t="str">
        <f>'S1 Maquette'!F36</f>
        <v>Modification</v>
      </c>
      <c r="D36" s="20">
        <v>6</v>
      </c>
      <c r="E36" s="20" t="s">
        <v>286</v>
      </c>
      <c r="F36" s="20" t="s">
        <v>286</v>
      </c>
      <c r="G36" s="40" t="s">
        <v>286</v>
      </c>
      <c r="H36" s="40" t="s">
        <v>286</v>
      </c>
      <c r="I36" s="40" t="s">
        <v>286</v>
      </c>
      <c r="J36" s="40"/>
      <c r="K36" s="40" t="s">
        <v>24</v>
      </c>
      <c r="L36" s="73">
        <v>0.5</v>
      </c>
      <c r="M36" s="40">
        <v>2</v>
      </c>
      <c r="N36" s="40" t="s">
        <v>9</v>
      </c>
      <c r="O36" s="40" t="s">
        <v>290</v>
      </c>
      <c r="P36" s="40"/>
      <c r="Q36" s="40"/>
      <c r="R36" s="40"/>
      <c r="S36" s="40"/>
      <c r="T36" s="45"/>
      <c r="W36"/>
    </row>
    <row r="37" spans="1:23" ht="30.6" customHeight="1">
      <c r="A37" s="44">
        <f>'S1 Maquette'!B37</f>
        <v>0</v>
      </c>
      <c r="B37" s="44">
        <f>'S1 Maquette'!C37</f>
        <v>0</v>
      </c>
      <c r="C37" s="42">
        <f>'S1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44">
        <f>'S1 Maquette'!B38</f>
        <v>0</v>
      </c>
      <c r="B38" s="44">
        <f>'S1 Maquette'!C38</f>
        <v>0</v>
      </c>
      <c r="C38" s="42">
        <f>'S1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" customHeight="1">
      <c r="A39" s="44">
        <f>'S1 Maquette'!B39</f>
        <v>0</v>
      </c>
      <c r="B39" s="44">
        <f>'S1 Maquette'!C39</f>
        <v>0</v>
      </c>
      <c r="C39" s="42">
        <f>'S1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44">
        <f>'S1 Maquette'!B41</f>
        <v>0</v>
      </c>
      <c r="B41" s="44">
        <f>'S1 Maquette'!C41</f>
        <v>0</v>
      </c>
      <c r="C41" s="42">
        <f>'S1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44">
        <f>'S1 Maquette'!B42</f>
        <v>0</v>
      </c>
      <c r="B42" s="44">
        <f>'S1 Maquette'!C42</f>
        <v>0</v>
      </c>
      <c r="C42" s="42">
        <f>'S1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44">
        <f>'S1 Maquette'!B43</f>
        <v>0</v>
      </c>
      <c r="B43" s="44">
        <f>'S1 Maquette'!C43</f>
        <v>0</v>
      </c>
      <c r="C43" s="42">
        <f>'S1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20"/>
      <c r="E50" s="20"/>
      <c r="F50" s="2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20"/>
      <c r="E51" s="20"/>
      <c r="F51" s="2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6" customHeight="1">
      <c r="A301" s="44">
        <f>'S1 Maquette'!B301</f>
        <v>0</v>
      </c>
      <c r="B301" s="44">
        <f>'S1 Maquette'!C301</f>
        <v>0</v>
      </c>
      <c r="C301" s="42">
        <f>'S1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  <row r="302" spans="1:23" ht="30.6" customHeight="1">
      <c r="A302" s="44">
        <f>'S1 Maquette'!B302</f>
        <v>0</v>
      </c>
      <c r="B302" s="44">
        <f>'S1 Maquette'!C302</f>
        <v>0</v>
      </c>
      <c r="C302" s="42">
        <f>'S1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  <c r="W302"/>
    </row>
    <row r="303" spans="1:23" ht="30.6" customHeight="1">
      <c r="A303" s="44">
        <f>'S1 Maquette'!B303</f>
        <v>0</v>
      </c>
      <c r="B303" s="44">
        <f>'S1 Maquette'!C303</f>
        <v>0</v>
      </c>
      <c r="C303" s="42">
        <f>'S1 Maquette'!F303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  <c r="W303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4:A1002">
    <cfRule type="expression" dxfId="535" priority="109">
      <formula>$C1="OPTION"</formula>
    </cfRule>
    <cfRule type="expression" dxfId="534" priority="108">
      <formula>$C1="BLOC"</formula>
    </cfRule>
    <cfRule type="expression" dxfId="533" priority="107">
      <formula>$C1="Parcours Pédagogique"</formula>
    </cfRule>
  </conditionalFormatting>
  <conditionalFormatting sqref="A30:B32">
    <cfRule type="expression" dxfId="532" priority="76">
      <formula>$E30="Création"</formula>
    </cfRule>
    <cfRule type="expression" dxfId="531" priority="75">
      <formula>$E30="Modification"</formula>
    </cfRule>
    <cfRule type="expression" dxfId="530" priority="74">
      <formula>$E30="Fermeture"</formula>
    </cfRule>
  </conditionalFormatting>
  <conditionalFormatting sqref="A33:B35">
    <cfRule type="expression" dxfId="529" priority="60">
      <formula>$C33="Fermeture"</formula>
    </cfRule>
    <cfRule type="expression" dxfId="528" priority="59">
      <formula>$C33="Création"</formula>
    </cfRule>
    <cfRule type="expression" dxfId="527" priority="58">
      <formula>$C33="Modification"</formula>
    </cfRule>
    <cfRule type="expression" dxfId="526" priority="57">
      <formula>$C33="Modification MCC"</formula>
    </cfRule>
  </conditionalFormatting>
  <conditionalFormatting sqref="A36:D36">
    <cfRule type="expression" dxfId="525" priority="48">
      <formula>$C36="Modification MCC"</formula>
    </cfRule>
    <cfRule type="expression" dxfId="524" priority="51">
      <formula>$C36="Fermeture"</formula>
    </cfRule>
    <cfRule type="expression" dxfId="523" priority="50">
      <formula>$C36="Création"</formula>
    </cfRule>
    <cfRule type="expression" dxfId="522" priority="49">
      <formula>$C36="Modification"</formula>
    </cfRule>
  </conditionalFormatting>
  <conditionalFormatting sqref="A18:S26 A37:S303 T18 H27:S28 E27:G32 I29:S29 E33:S35 E36:J36 S36 A27:B29">
    <cfRule type="expression" dxfId="521" priority="114">
      <formula>$C18="Modification MCC"</formula>
    </cfRule>
  </conditionalFormatting>
  <conditionalFormatting sqref="B1:S7 C8:S9 C10 E10 J10:S11 B12:M12 P12 B13:L13 B14:N14 P14:S17 B15:M17 B304:S1002">
    <cfRule type="expression" dxfId="520" priority="113">
      <formula>$D1="Fermeture"</formula>
    </cfRule>
    <cfRule type="expression" dxfId="519" priority="112">
      <formula>$D1="Création"</formula>
    </cfRule>
    <cfRule type="expression" dxfId="518" priority="111">
      <formula>$D1="Modification"</formula>
    </cfRule>
  </conditionalFormatting>
  <conditionalFormatting sqref="B1:S7 C8:S9 J10:S11 B12:M12 B13:L13 B14:N14 B15:M17 B304:S1002 P14:S17 C10 E10 P12">
    <cfRule type="expression" dxfId="517" priority="110">
      <formula>$D1="Modification MCC"</formula>
    </cfRule>
  </conditionalFormatting>
  <conditionalFormatting sqref="C36:D36">
    <cfRule type="expression" dxfId="516" priority="47">
      <formula>$B36="Option"</formula>
    </cfRule>
  </conditionalFormatting>
  <conditionalFormatting sqref="E33:S33">
    <cfRule type="expression" dxfId="515" priority="52">
      <formula>$B33="Option"</formula>
    </cfRule>
  </conditionalFormatting>
  <conditionalFormatting sqref="E34:S36 C1:S9 C10 E10 J10:S11 C12:S26 H27:S28 E27:G32 I29:S29 C37:S1004">
    <cfRule type="expression" dxfId="514" priority="102">
      <formula>$B1="Option"</formula>
    </cfRule>
  </conditionalFormatting>
  <conditionalFormatting sqref="H29:H32">
    <cfRule type="expression" dxfId="513" priority="21">
      <formula>$B28="Option"</formula>
    </cfRule>
    <cfRule type="expression" dxfId="512" priority="20">
      <formula>$C28="Fermeture"</formula>
    </cfRule>
    <cfRule type="expression" dxfId="511" priority="19">
      <formula>$C28="Création"</formula>
    </cfRule>
    <cfRule type="expression" dxfId="510" priority="18">
      <formula>$C28="Modification"</formula>
    </cfRule>
    <cfRule type="expression" dxfId="509" priority="17">
      <formula>$C28="Modification MCC"</formula>
    </cfRule>
  </conditionalFormatting>
  <conditionalFormatting sqref="I30:I32">
    <cfRule type="expression" dxfId="508" priority="31">
      <formula>$B29="Option"</formula>
    </cfRule>
    <cfRule type="expression" dxfId="507" priority="30">
      <formula>$C29="Fermeture"</formula>
    </cfRule>
    <cfRule type="expression" dxfId="506" priority="29">
      <formula>$C29="Création"</formula>
    </cfRule>
    <cfRule type="expression" dxfId="505" priority="28">
      <formula>$C29="Modification"</formula>
    </cfRule>
    <cfRule type="expression" dxfId="504" priority="27">
      <formula>$C29="Modification MCC"</formula>
    </cfRule>
  </conditionalFormatting>
  <conditionalFormatting sqref="J1:J26 J37:J1004">
    <cfRule type="expression" dxfId="503" priority="106">
      <formula>$I1="NON"</formula>
    </cfRule>
  </conditionalFormatting>
  <conditionalFormatting sqref="J27:J29">
    <cfRule type="expression" dxfId="502" priority="271">
      <formula>$I27="NON"</formula>
    </cfRule>
  </conditionalFormatting>
  <conditionalFormatting sqref="J31:J32">
    <cfRule type="expression" dxfId="501" priority="88">
      <formula>$E31="Création"</formula>
    </cfRule>
    <cfRule type="expression" dxfId="500" priority="87">
      <formula>$E31="Modification"</formula>
    </cfRule>
    <cfRule type="expression" dxfId="499" priority="86">
      <formula>$E31="Fermeture"</formula>
    </cfRule>
  </conditionalFormatting>
  <conditionalFormatting sqref="J33:J36">
    <cfRule type="expression" dxfId="498" priority="56">
      <formula>$I33="NON"</formula>
    </cfRule>
  </conditionalFormatting>
  <conditionalFormatting sqref="J30:M30">
    <cfRule type="expression" dxfId="497" priority="80">
      <formula>$B30="Option"</formula>
    </cfRule>
  </conditionalFormatting>
  <conditionalFormatting sqref="J30:N30">
    <cfRule type="expression" dxfId="496" priority="83">
      <formula>$E30="Modification"</formula>
    </cfRule>
    <cfRule type="expression" dxfId="495" priority="84">
      <formula>$E30="Création"</formula>
    </cfRule>
    <cfRule type="expression" dxfId="494" priority="82">
      <formula>$E30="Fermeture"</formula>
    </cfRule>
  </conditionalFormatting>
  <conditionalFormatting sqref="J31:O32">
    <cfRule type="expression" dxfId="493" priority="1">
      <formula>$B31="Option"</formula>
    </cfRule>
  </conditionalFormatting>
  <conditionalFormatting sqref="K31:O32">
    <cfRule type="expression" dxfId="492" priority="3">
      <formula>$C31="Modification MCC"</formula>
    </cfRule>
    <cfRule type="expression" dxfId="491" priority="4">
      <formula>$C31="Modification"</formula>
    </cfRule>
    <cfRule type="expression" dxfId="490" priority="5">
      <formula>$C31="Création"</formula>
    </cfRule>
    <cfRule type="expression" dxfId="489" priority="6">
      <formula>$C31="Fermeture"</formula>
    </cfRule>
  </conditionalFormatting>
  <conditionalFormatting sqref="K36:R36">
    <cfRule type="expression" dxfId="488" priority="96">
      <formula>$C36="Modification MCC"</formula>
    </cfRule>
    <cfRule type="expression" dxfId="487" priority="97">
      <formula>$C36="Modification"</formula>
    </cfRule>
    <cfRule type="expression" dxfId="486" priority="98">
      <formula>$C36="Création"</formula>
    </cfRule>
    <cfRule type="expression" dxfId="485" priority="99">
      <formula>$C36="Fermeture"</formula>
    </cfRule>
  </conditionalFormatting>
  <conditionalFormatting sqref="L18:L29 L37:L303">
    <cfRule type="expression" dxfId="484" priority="119">
      <formula>$K18="CCI (CC Intégral)"</formula>
    </cfRule>
  </conditionalFormatting>
  <conditionalFormatting sqref="L31:L32">
    <cfRule type="expression" dxfId="483" priority="8">
      <formula>$K31="CCI (CC Intégral)"</formula>
    </cfRule>
  </conditionalFormatting>
  <conditionalFormatting sqref="L33">
    <cfRule type="expression" dxfId="482" priority="62">
      <formula>$K33="CCI (CC Intégral)"</formula>
    </cfRule>
  </conditionalFormatting>
  <conditionalFormatting sqref="L34:L36">
    <cfRule type="expression" dxfId="481" priority="101">
      <formula>$K34="CCI (CC Intégral)"</formula>
    </cfRule>
  </conditionalFormatting>
  <conditionalFormatting sqref="L27:M29">
    <cfRule type="expression" dxfId="480" priority="275">
      <formula>$K27="CT (Contrôle terminal)"</formula>
    </cfRule>
  </conditionalFormatting>
  <conditionalFormatting sqref="L31:M32">
    <cfRule type="expression" dxfId="479" priority="7">
      <formula>$K31="CT (Contrôle terminal)"</formula>
    </cfRule>
  </conditionalFormatting>
  <conditionalFormatting sqref="L33:M33">
    <cfRule type="expression" dxfId="478" priority="61">
      <formula>$K33="CT (Contrôle terminal)"</formula>
    </cfRule>
  </conditionalFormatting>
  <conditionalFormatting sqref="L34:M36">
    <cfRule type="expression" dxfId="477" priority="100">
      <formula>$K34="CT (Contrôle terminal)"</formula>
    </cfRule>
  </conditionalFormatting>
  <conditionalFormatting sqref="M1:M26 L18:L26 L37:L303 M37:M1004">
    <cfRule type="expression" dxfId="476" priority="118">
      <formula>$K1="CT (Contrôle terminal)"</formula>
    </cfRule>
  </conditionalFormatting>
  <conditionalFormatting sqref="M30">
    <cfRule type="expression" dxfId="475" priority="81">
      <formula>$L30="Porteuse"</formula>
    </cfRule>
  </conditionalFormatting>
  <conditionalFormatting sqref="N1:O26">
    <cfRule type="expression" dxfId="474" priority="105">
      <formula>$K1="CCI (CC Intégral)"</formula>
    </cfRule>
  </conditionalFormatting>
  <conditionalFormatting sqref="N27:O29">
    <cfRule type="expression" dxfId="473" priority="279">
      <formula>$K27="CCI (CC Intégral)"</formula>
    </cfRule>
  </conditionalFormatting>
  <conditionalFormatting sqref="N31:O1004">
    <cfRule type="expression" dxfId="472" priority="2">
      <formula>$K31="CCI (CC Intégral)"</formula>
    </cfRule>
  </conditionalFormatting>
  <conditionalFormatting sqref="Q1:R26">
    <cfRule type="expression" dxfId="471" priority="104">
      <formula>$P1="Autres"</formula>
    </cfRule>
  </conditionalFormatting>
  <conditionalFormatting sqref="Q27:R29">
    <cfRule type="expression" dxfId="470" priority="281">
      <formula>$P27="Autres"</formula>
    </cfRule>
  </conditionalFormatting>
  <conditionalFormatting sqref="Q33:R1004">
    <cfRule type="expression" dxfId="469" priority="54">
      <formula>$P33="Autres"</formula>
    </cfRule>
  </conditionalFormatting>
  <conditionalFormatting sqref="S1:S26 T18">
    <cfRule type="expression" dxfId="468" priority="103">
      <formula>$P1="CT (Contrôle terminal)"</formula>
    </cfRule>
  </conditionalFormatting>
  <conditionalFormatting sqref="S27:S29">
    <cfRule type="expression" dxfId="467" priority="283">
      <formula>$P27="CT (Contrôle terminal)"</formula>
    </cfRule>
  </conditionalFormatting>
  <conditionalFormatting sqref="S33:S1004">
    <cfRule type="expression" dxfId="466" priority="53">
      <formula>$P33="CT (Contrôle terminal)"</formula>
    </cfRule>
  </conditionalFormatting>
  <conditionalFormatting sqref="T18 A18:S26 H27:S28 A27:B29 E27:G32 I29:S29 E33:S35 E36:J36 S36 A37:S303">
    <cfRule type="expression" dxfId="465" priority="116">
      <formula>$C18="Création"</formula>
    </cfRule>
    <cfRule type="expression" dxfId="464" priority="117">
      <formula>$C18="Fermeture"</formula>
    </cfRule>
    <cfRule type="expression" dxfId="463" priority="115">
      <formula>$C18="Modification"</formula>
    </cfRule>
  </conditionalFormatting>
  <dataValidations count="9">
    <dataValidation type="list" allowBlank="1" showInputMessage="1" showErrorMessage="1" sqref="Q19:Q29 N19:N29 Q33:Q303 N31:N303" xr:uid="{00000000-0002-0000-0400-000000000000}">
      <formula1>List_Controle</formula1>
    </dataValidation>
    <dataValidation type="list" allowBlank="1" showInputMessage="1" showErrorMessage="1" sqref="K19:K29 K31:K303" xr:uid="{00000000-0002-0000-0400-000001000000}">
      <formula1>List_Controle2</formula1>
    </dataValidation>
    <dataValidation type="list" allowBlank="1" showInputMessage="1" showErrorMessage="1" sqref="C19:C29 C33:C303" xr:uid="{00000000-0002-0000-0400-000002000000}">
      <formula1>"Modification MCC"</formula1>
    </dataValidation>
    <dataValidation type="list" allowBlank="1" showInputMessage="1" showErrorMessage="1" sqref="D1:D6" xr:uid="{00000000-0002-0000-0400-000003000000}">
      <formula1>"Obligatoire, Facultatif, Complémentaire"</formula1>
    </dataValidation>
    <dataValidation type="list" allowBlank="1" showInputMessage="1" showErrorMessage="1" sqref="P19:P29 P33:P303" xr:uid="{00000000-0002-0000-0400-000004000000}">
      <formula1>"CT (Contrôle terminal), Autres"</formula1>
    </dataValidation>
    <dataValidation type="list" allowBlank="1" showInputMessage="1" showErrorMessage="1" sqref="E19:I26 E33:I303 H27:I32" xr:uid="{00000000-0002-0000-0400-000005000000}">
      <formula1>"OUI, NON"</formula1>
    </dataValidation>
    <dataValidation type="list" allowBlank="1" showInputMessage="1" showErrorMessage="1" sqref="K30" xr:uid="{00000000-0002-0000-0400-000006000000}">
      <formula1>"Anglais"</formula1>
    </dataValidation>
    <dataValidation type="list" allowBlank="1" showInputMessage="1" showErrorMessage="1" sqref="L30" xr:uid="{00000000-0002-0000-0400-000007000000}">
      <formula1>List_Mutualisation</formula1>
    </dataValidation>
    <dataValidation type="list" allowBlank="1" showInputMessage="1" showErrorMessage="1" sqref="B30:B32" xr:uid="{00000000-0002-0000-0400-000008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60" zoomScaleNormal="60" workbookViewId="0">
      <pane ySplit="18" topLeftCell="A26" activePane="bottomLeft" state="frozen"/>
      <selection pane="bottomLeft" activeCell="A27" sqref="A27:XFD2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89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0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165"/>
      <c r="B3" s="165"/>
      <c r="C3" s="165"/>
      <c r="D3" s="165"/>
      <c r="E3" s="165"/>
      <c r="F3" s="165"/>
      <c r="G3" s="165"/>
      <c r="H3" s="165"/>
      <c r="I3" s="165"/>
      <c r="J3" s="165"/>
    </row>
    <row r="4" spans="1:10">
      <c r="A4" s="165"/>
      <c r="B4" s="165"/>
      <c r="C4" s="165"/>
      <c r="D4" s="165"/>
      <c r="E4" s="165"/>
      <c r="F4" s="165"/>
      <c r="G4" s="165"/>
      <c r="H4" s="165"/>
      <c r="I4" s="165"/>
      <c r="J4" s="165"/>
    </row>
    <row r="5" spans="1:10">
      <c r="A5" s="165"/>
      <c r="B5" s="165"/>
      <c r="C5" s="165"/>
      <c r="D5" s="165"/>
      <c r="E5" s="165"/>
      <c r="F5" s="165"/>
      <c r="G5" s="165"/>
      <c r="H5" s="165"/>
      <c r="I5" s="165"/>
      <c r="J5" s="165"/>
    </row>
    <row r="6" spans="1:10">
      <c r="A6" s="165"/>
      <c r="B6" s="165"/>
      <c r="C6" s="165"/>
      <c r="D6" s="165"/>
      <c r="E6" s="165"/>
      <c r="F6" s="165"/>
      <c r="G6" s="165"/>
      <c r="H6" s="165"/>
      <c r="I6" s="165"/>
      <c r="J6" s="165"/>
    </row>
    <row r="7" spans="1:10" ht="18" customHeight="1">
      <c r="A7" s="180" t="s">
        <v>202</v>
      </c>
      <c r="B7" s="164" t="str">
        <f>'Fiche Générale'!B3</f>
        <v>Portail_SHS</v>
      </c>
      <c r="C7" s="210" t="s">
        <v>203</v>
      </c>
      <c r="D7" s="180"/>
      <c r="E7" s="174" t="str">
        <f>'Fiche Générale'!B4</f>
        <v>Sciences et Humanités</v>
      </c>
      <c r="F7" s="175"/>
      <c r="G7" s="167" t="s">
        <v>262</v>
      </c>
      <c r="H7" s="215" t="str">
        <f>'Fiche Générale'!B5</f>
        <v>HPSHS18</v>
      </c>
      <c r="I7" s="215"/>
      <c r="J7" s="215"/>
    </row>
    <row r="8" spans="1:10" ht="18" customHeight="1">
      <c r="A8" s="180"/>
      <c r="B8" s="164"/>
      <c r="C8" s="210"/>
      <c r="D8" s="180"/>
      <c r="E8" s="176"/>
      <c r="F8" s="177"/>
      <c r="G8" s="167"/>
      <c r="H8" s="215"/>
      <c r="I8" s="215"/>
      <c r="J8" s="215"/>
    </row>
    <row r="9" spans="1:10" ht="18" customHeight="1">
      <c r="A9" s="180"/>
      <c r="B9" s="164"/>
      <c r="C9" s="210"/>
      <c r="D9" s="180"/>
      <c r="E9" s="178"/>
      <c r="F9" s="179"/>
      <c r="G9" s="167"/>
      <c r="H9" s="215"/>
      <c r="I9" s="215"/>
      <c r="J9" s="215"/>
    </row>
    <row r="10" spans="1:10" ht="18" customHeight="1">
      <c r="A10" s="180"/>
      <c r="B10" s="164"/>
      <c r="C10" s="213" t="s">
        <v>205</v>
      </c>
      <c r="D10" s="213"/>
      <c r="E10" s="214" t="str">
        <f>'Fiche Générale'!B9</f>
        <v>HUMANITES</v>
      </c>
      <c r="F10" s="214"/>
      <c r="G10" s="214"/>
      <c r="H10" s="214"/>
      <c r="I10" s="214"/>
      <c r="J10" s="214"/>
    </row>
    <row r="11" spans="1:10" ht="18" customHeight="1">
      <c r="A11" s="180"/>
      <c r="B11" s="164"/>
      <c r="C11" s="213"/>
      <c r="D11" s="213"/>
      <c r="E11" s="214"/>
      <c r="F11" s="214"/>
      <c r="G11" s="214"/>
      <c r="H11" s="214"/>
      <c r="I11" s="214"/>
      <c r="J11" s="214"/>
    </row>
    <row r="13" spans="1:10">
      <c r="A13" s="158" t="s">
        <v>206</v>
      </c>
      <c r="B13" s="127" t="str">
        <f>'S1 Maquette'!B13</f>
        <v>1ère année de Portail</v>
      </c>
      <c r="C13" s="158" t="s">
        <v>208</v>
      </c>
      <c r="D13" s="158"/>
      <c r="E13" s="216">
        <f>'S1 Maquette'!E13</f>
        <v>0</v>
      </c>
      <c r="F13" s="216"/>
      <c r="G13" s="159" t="s">
        <v>291</v>
      </c>
      <c r="H13" s="123">
        <f>Calcul!D7</f>
        <v>303</v>
      </c>
      <c r="I13" s="123"/>
    </row>
    <row r="14" spans="1:10">
      <c r="A14" s="158"/>
      <c r="B14" s="130"/>
      <c r="C14" s="158"/>
      <c r="D14" s="158"/>
      <c r="E14" s="216"/>
      <c r="F14" s="216"/>
      <c r="G14" s="159"/>
      <c r="H14" s="123"/>
      <c r="I14" s="123"/>
    </row>
    <row r="15" spans="1:10">
      <c r="A15" s="158" t="s">
        <v>210</v>
      </c>
      <c r="B15" s="127" t="s">
        <v>166</v>
      </c>
      <c r="C15" s="188" t="s">
        <v>211</v>
      </c>
      <c r="D15" s="189"/>
      <c r="E15" s="158"/>
      <c r="F15" s="158"/>
      <c r="G15" s="159" t="s">
        <v>292</v>
      </c>
      <c r="H15" s="123">
        <f ca="1">Calcul!D20</f>
        <v>18</v>
      </c>
      <c r="I15" s="123"/>
    </row>
    <row r="16" spans="1:10">
      <c r="A16" s="158"/>
      <c r="B16" s="130"/>
      <c r="C16" s="191"/>
      <c r="D16" s="192"/>
      <c r="E16" s="158"/>
      <c r="F16" s="158"/>
      <c r="G16" s="159"/>
      <c r="H16" s="123"/>
      <c r="I16" s="123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3">
        <v>0</v>
      </c>
      <c r="B19" s="51" t="s">
        <v>293</v>
      </c>
      <c r="C19" s="53" t="s">
        <v>11</v>
      </c>
      <c r="D19" s="53">
        <v>6</v>
      </c>
      <c r="E19" s="59"/>
      <c r="F19" s="59"/>
      <c r="G19" s="91"/>
      <c r="H19" s="63"/>
      <c r="I19" s="63"/>
      <c r="J19" s="63"/>
      <c r="K19" s="63"/>
      <c r="L19" s="63"/>
      <c r="M19" s="63"/>
      <c r="N19" s="59"/>
      <c r="O19" s="68"/>
    </row>
    <row r="20" spans="1:15" ht="43.35" customHeight="1">
      <c r="A20" s="53" t="s">
        <v>222</v>
      </c>
      <c r="B20" s="51" t="s">
        <v>294</v>
      </c>
      <c r="C20" s="53" t="s">
        <v>19</v>
      </c>
      <c r="D20" s="63"/>
      <c r="E20" s="59"/>
      <c r="F20" s="59"/>
      <c r="G20" s="91"/>
      <c r="H20" s="63"/>
      <c r="I20" s="63"/>
      <c r="J20" s="63"/>
      <c r="K20" s="63"/>
      <c r="L20" s="63"/>
      <c r="M20" s="63"/>
      <c r="N20" s="59"/>
      <c r="O20" s="68"/>
    </row>
    <row r="21" spans="1:15" ht="43.35" customHeight="1">
      <c r="A21" s="53" t="s">
        <v>224</v>
      </c>
      <c r="B21" s="51" t="s">
        <v>295</v>
      </c>
      <c r="C21" s="53" t="s">
        <v>19</v>
      </c>
      <c r="D21" s="63"/>
      <c r="E21" s="59"/>
      <c r="F21" s="59"/>
      <c r="G21" s="91"/>
      <c r="H21" s="63"/>
      <c r="I21" s="63"/>
      <c r="J21" s="63"/>
      <c r="K21" s="63"/>
      <c r="L21" s="63"/>
      <c r="M21" s="63"/>
      <c r="N21" s="59"/>
      <c r="O21" s="68"/>
    </row>
    <row r="22" spans="1:15" ht="43.35" customHeight="1">
      <c r="A22" s="53" t="s">
        <v>226</v>
      </c>
      <c r="B22" s="52" t="s">
        <v>296</v>
      </c>
      <c r="C22" s="53" t="s">
        <v>19</v>
      </c>
      <c r="D22" s="63"/>
      <c r="E22" s="59"/>
      <c r="F22" s="59"/>
      <c r="G22" s="91"/>
      <c r="H22" s="63"/>
      <c r="I22" s="63"/>
      <c r="J22" s="63"/>
      <c r="K22" s="63"/>
      <c r="L22" s="63"/>
      <c r="M22" s="63"/>
      <c r="N22" s="59"/>
      <c r="O22" s="68"/>
    </row>
    <row r="23" spans="1:15" ht="43.35" customHeight="1">
      <c r="A23" s="54"/>
      <c r="B23" s="52" t="s">
        <v>228</v>
      </c>
      <c r="C23" s="53" t="s">
        <v>29</v>
      </c>
      <c r="D23" s="63"/>
      <c r="E23" s="59"/>
      <c r="F23" s="59"/>
      <c r="G23" s="91"/>
      <c r="H23" s="63"/>
      <c r="I23" s="63"/>
      <c r="J23" s="63"/>
      <c r="K23" s="63"/>
      <c r="L23" s="63"/>
      <c r="M23" s="63"/>
      <c r="N23" s="59"/>
      <c r="O23" s="68"/>
    </row>
    <row r="24" spans="1:15" ht="43.35" customHeight="1">
      <c r="A24" s="53" t="s">
        <v>229</v>
      </c>
      <c r="B24" s="52" t="s">
        <v>297</v>
      </c>
      <c r="C24" s="53" t="s">
        <v>19</v>
      </c>
      <c r="D24" s="63"/>
      <c r="E24" s="59"/>
      <c r="F24" s="59"/>
      <c r="G24" s="91"/>
      <c r="H24" s="63"/>
      <c r="I24" s="63"/>
      <c r="J24" s="63"/>
      <c r="K24" s="63"/>
      <c r="L24" s="63"/>
      <c r="M24" s="63"/>
      <c r="N24" s="59"/>
      <c r="O24" s="68"/>
    </row>
    <row r="25" spans="1:15" ht="43.35" customHeight="1">
      <c r="A25" s="53" t="s">
        <v>231</v>
      </c>
      <c r="B25" s="52" t="s">
        <v>232</v>
      </c>
      <c r="C25" s="53" t="s">
        <v>19</v>
      </c>
      <c r="D25" s="63"/>
      <c r="E25" s="59"/>
      <c r="F25" s="59"/>
      <c r="G25" s="91"/>
      <c r="H25" s="63"/>
      <c r="I25" s="63"/>
      <c r="J25" s="63"/>
      <c r="K25" s="63"/>
      <c r="L25" s="63"/>
      <c r="M25" s="63"/>
      <c r="N25" s="59"/>
      <c r="O25" s="68"/>
    </row>
    <row r="26" spans="1:15" ht="43.35" customHeight="1">
      <c r="A26" s="53" t="s">
        <v>233</v>
      </c>
      <c r="B26" s="52" t="s">
        <v>234</v>
      </c>
      <c r="C26" s="53" t="s">
        <v>19</v>
      </c>
      <c r="D26" s="63"/>
      <c r="E26" s="59"/>
      <c r="F26" s="59"/>
      <c r="G26" s="91"/>
      <c r="H26" s="63"/>
      <c r="I26" s="63"/>
      <c r="J26" s="63"/>
      <c r="K26" s="63"/>
      <c r="L26" s="63"/>
      <c r="M26" s="63"/>
      <c r="N26" s="59"/>
      <c r="O26" s="68"/>
    </row>
    <row r="27" spans="1:15" ht="43.35" customHeight="1">
      <c r="A27" s="23"/>
      <c r="B27" s="26"/>
      <c r="C27" s="20"/>
      <c r="D27" s="20"/>
      <c r="E27" s="5"/>
      <c r="F27" s="5"/>
      <c r="G27" s="92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>
        <v>1</v>
      </c>
      <c r="B28" s="88" t="s">
        <v>298</v>
      </c>
      <c r="C28" s="20" t="s">
        <v>11</v>
      </c>
      <c r="D28" s="20">
        <v>6</v>
      </c>
      <c r="E28" s="5"/>
      <c r="F28" s="5"/>
      <c r="G28" s="87" t="s">
        <v>299</v>
      </c>
      <c r="H28" s="20"/>
      <c r="I28" s="12"/>
      <c r="J28" s="20"/>
      <c r="K28" s="20"/>
      <c r="L28" s="20"/>
      <c r="M28" s="20"/>
      <c r="N28" s="5"/>
      <c r="O28" s="5"/>
    </row>
    <row r="29" spans="1:15" ht="43.35" customHeight="1">
      <c r="A29" s="23" t="s">
        <v>237</v>
      </c>
      <c r="B29" s="71" t="s">
        <v>300</v>
      </c>
      <c r="C29" s="20" t="s">
        <v>19</v>
      </c>
      <c r="D29" s="20">
        <v>6</v>
      </c>
      <c r="E29" s="5"/>
      <c r="F29" s="5"/>
      <c r="G29" s="87"/>
      <c r="H29" s="20" t="s">
        <v>150</v>
      </c>
      <c r="I29" s="20">
        <v>40</v>
      </c>
      <c r="J29" s="20"/>
      <c r="K29" s="20">
        <v>18</v>
      </c>
      <c r="L29" s="20"/>
      <c r="M29" s="20" t="s">
        <v>20</v>
      </c>
      <c r="N29" s="5" t="s">
        <v>301</v>
      </c>
      <c r="O29" s="5" t="s">
        <v>302</v>
      </c>
    </row>
    <row r="30" spans="1:15" ht="43.35" customHeight="1">
      <c r="A30" s="23">
        <v>2</v>
      </c>
      <c r="B30" s="88" t="s">
        <v>303</v>
      </c>
      <c r="C30" s="20" t="s">
        <v>11</v>
      </c>
      <c r="D30" s="20">
        <v>6</v>
      </c>
      <c r="E30" s="5"/>
      <c r="F30" s="5"/>
      <c r="G30" s="87" t="s">
        <v>304</v>
      </c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244</v>
      </c>
      <c r="B31" s="26" t="s">
        <v>305</v>
      </c>
      <c r="C31" s="20" t="s">
        <v>19</v>
      </c>
      <c r="D31" s="20">
        <v>3</v>
      </c>
      <c r="E31" s="5"/>
      <c r="F31" s="5"/>
      <c r="G31" s="92"/>
      <c r="H31" s="20" t="s">
        <v>106</v>
      </c>
      <c r="I31" s="20">
        <v>30</v>
      </c>
      <c r="J31" s="20"/>
      <c r="K31" s="20"/>
      <c r="L31" s="20"/>
      <c r="M31" s="20" t="s">
        <v>20</v>
      </c>
      <c r="N31" s="5" t="s">
        <v>252</v>
      </c>
      <c r="O31" s="5"/>
    </row>
    <row r="32" spans="1:15" ht="43.35" customHeight="1">
      <c r="A32" s="23" t="s">
        <v>247</v>
      </c>
      <c r="B32" s="26" t="s">
        <v>306</v>
      </c>
      <c r="C32" s="20" t="s">
        <v>19</v>
      </c>
      <c r="D32" s="20">
        <v>3</v>
      </c>
      <c r="E32" s="5"/>
      <c r="F32" s="5"/>
      <c r="G32" s="92"/>
      <c r="H32" s="20" t="s">
        <v>110</v>
      </c>
      <c r="I32" s="20">
        <v>20</v>
      </c>
      <c r="J32" s="20"/>
      <c r="K32" s="20"/>
      <c r="L32" s="20"/>
      <c r="M32" s="20" t="s">
        <v>20</v>
      </c>
      <c r="N32" s="5" t="s">
        <v>307</v>
      </c>
      <c r="O32" s="5"/>
    </row>
    <row r="33" spans="1:15" ht="43.35" customHeight="1">
      <c r="A33" s="23">
        <v>3</v>
      </c>
      <c r="B33" s="88" t="s">
        <v>308</v>
      </c>
      <c r="C33" s="20" t="s">
        <v>11</v>
      </c>
      <c r="D33" s="20">
        <v>6</v>
      </c>
      <c r="E33" s="5"/>
      <c r="F33" s="5"/>
      <c r="G33" s="87" t="s">
        <v>309</v>
      </c>
      <c r="H33" s="20"/>
      <c r="I33" s="20"/>
      <c r="J33" s="20"/>
      <c r="K33" s="20"/>
      <c r="L33" s="20"/>
      <c r="M33" s="20"/>
      <c r="N33" s="5"/>
      <c r="O33" s="5" t="s">
        <v>310</v>
      </c>
    </row>
    <row r="34" spans="1:15" ht="43.35" customHeight="1">
      <c r="A34" s="23" t="s">
        <v>250</v>
      </c>
      <c r="B34" s="26" t="s">
        <v>311</v>
      </c>
      <c r="C34" s="20" t="s">
        <v>19</v>
      </c>
      <c r="D34" s="20">
        <v>3</v>
      </c>
      <c r="E34" s="5"/>
      <c r="F34" s="5"/>
      <c r="G34" s="92"/>
      <c r="H34" s="20" t="s">
        <v>128</v>
      </c>
      <c r="I34" s="20">
        <v>14</v>
      </c>
      <c r="J34" s="20">
        <v>7</v>
      </c>
      <c r="K34" s="20"/>
      <c r="L34" s="20"/>
      <c r="M34" s="20" t="s">
        <v>20</v>
      </c>
      <c r="N34" s="5" t="s">
        <v>246</v>
      </c>
      <c r="O34" s="5" t="s">
        <v>312</v>
      </c>
    </row>
    <row r="35" spans="1:15" ht="43.35" customHeight="1">
      <c r="A35" s="23" t="s">
        <v>313</v>
      </c>
      <c r="B35" s="26" t="s">
        <v>314</v>
      </c>
      <c r="C35" s="20" t="s">
        <v>19</v>
      </c>
      <c r="D35" s="20">
        <v>3</v>
      </c>
      <c r="E35" s="5"/>
      <c r="F35" s="5"/>
      <c r="G35" s="92"/>
      <c r="H35" s="20" t="s">
        <v>128</v>
      </c>
      <c r="I35" s="20">
        <v>8</v>
      </c>
      <c r="J35" s="20">
        <v>10</v>
      </c>
      <c r="K35" s="20"/>
      <c r="L35" s="20"/>
      <c r="M35" s="20" t="s">
        <v>20</v>
      </c>
      <c r="N35" s="5" t="s">
        <v>246</v>
      </c>
      <c r="O35" s="5" t="s">
        <v>315</v>
      </c>
    </row>
    <row r="36" spans="1:15" ht="43.35" customHeight="1">
      <c r="A36" s="23">
        <v>4</v>
      </c>
      <c r="B36" s="88" t="s">
        <v>316</v>
      </c>
      <c r="C36" s="20" t="s">
        <v>11</v>
      </c>
      <c r="D36" s="20">
        <v>6</v>
      </c>
      <c r="E36" s="5"/>
      <c r="F36" s="5"/>
      <c r="G36" s="87" t="s">
        <v>317</v>
      </c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23" t="s">
        <v>255</v>
      </c>
      <c r="B37" s="26" t="s">
        <v>318</v>
      </c>
      <c r="C37" s="20" t="s">
        <v>19</v>
      </c>
      <c r="D37" s="20">
        <v>3</v>
      </c>
      <c r="E37" s="5"/>
      <c r="F37" s="5"/>
      <c r="G37" s="98"/>
      <c r="H37" s="20" t="s">
        <v>128</v>
      </c>
      <c r="I37" s="20">
        <v>20</v>
      </c>
      <c r="J37" s="20"/>
      <c r="K37" s="20"/>
      <c r="L37" s="20"/>
      <c r="M37" s="20" t="s">
        <v>20</v>
      </c>
      <c r="N37" s="5" t="s">
        <v>246</v>
      </c>
      <c r="O37" s="5"/>
    </row>
    <row r="38" spans="1:15" ht="43.35" customHeight="1">
      <c r="A38" s="23" t="s">
        <v>319</v>
      </c>
      <c r="B38" s="26" t="s">
        <v>320</v>
      </c>
      <c r="C38" s="20" t="s">
        <v>19</v>
      </c>
      <c r="D38" s="20">
        <v>3</v>
      </c>
      <c r="E38" s="5"/>
      <c r="F38" s="5" t="s">
        <v>21</v>
      </c>
      <c r="G38" s="87" t="s">
        <v>321</v>
      </c>
      <c r="H38" s="20" t="s">
        <v>140</v>
      </c>
      <c r="I38" s="20">
        <v>28</v>
      </c>
      <c r="J38" s="20">
        <v>28</v>
      </c>
      <c r="K38" s="20"/>
      <c r="L38" s="20"/>
      <c r="M38" s="20" t="s">
        <v>20</v>
      </c>
      <c r="N38" s="5" t="s">
        <v>254</v>
      </c>
      <c r="O38" s="5" t="s">
        <v>322</v>
      </c>
    </row>
    <row r="39" spans="1:15" ht="43.35" customHeight="1">
      <c r="A39" s="23"/>
      <c r="B39" s="26"/>
      <c r="C39" s="20"/>
      <c r="D39" s="20"/>
      <c r="E39" s="5"/>
      <c r="F39" s="5"/>
      <c r="G39" s="92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92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92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92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93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93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93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93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93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93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93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93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94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93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93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93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93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93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93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93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93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93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93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93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93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93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93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93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93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93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93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93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93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93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93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93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93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93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93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93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93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93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93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93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93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93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93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93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93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93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93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93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93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93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93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93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93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93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93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93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93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93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93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93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93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93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93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93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93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93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93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93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93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93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93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93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93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93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93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93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93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93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93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93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93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93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93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93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93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93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93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93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93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93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93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93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93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93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93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93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93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93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93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93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93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93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93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93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93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93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93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93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93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93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93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93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93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93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93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93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93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93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93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93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93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93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93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93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93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93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93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93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93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93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93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93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93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93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93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93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93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93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93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93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93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93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93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93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93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93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93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93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93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93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93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93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93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93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93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93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93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93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93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93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93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93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93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93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93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93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93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93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93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93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93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93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93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93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93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93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93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93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93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93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93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93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93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93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93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93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93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93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93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93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93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93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93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93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93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93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93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93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93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93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93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93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93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93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93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93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93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93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93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93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93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93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93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93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93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93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93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93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93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93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93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93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93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93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93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93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93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93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93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93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93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93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93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93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93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93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93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93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93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93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93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93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93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93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93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93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93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93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93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93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93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93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93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93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93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93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93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93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">
    <cfRule type="expression" dxfId="462" priority="45">
      <formula>$C1="Option"</formula>
    </cfRule>
  </conditionalFormatting>
  <conditionalFormatting sqref="A12:A1001">
    <cfRule type="expression" dxfId="461" priority="38">
      <formula>$C12="Option"</formula>
    </cfRule>
  </conditionalFormatting>
  <conditionalFormatting sqref="A22:B26">
    <cfRule type="expression" dxfId="460" priority="39">
      <formula>$F22="Fermeture"</formula>
    </cfRule>
    <cfRule type="expression" dxfId="459" priority="40">
      <formula>$F22="Modification"</formula>
    </cfRule>
    <cfRule type="expression" dxfId="458" priority="41">
      <formula>$F22="Création"</formula>
    </cfRule>
  </conditionalFormatting>
  <conditionalFormatting sqref="A1:O7 C8:O9 C10 E10 K10:O11 A12:O12 A13:H13 J13:O16 A14:F14 A15:H15 A16:F16 A17:O21 C22:O26 A27:O27 A28:F28 H28:O28 A29 A30:O30 A31:L32 N31:O32 A33:O33 A34:L35 N34:O35 A36:O36 N37:O37 A37:L38 N38 A39:O999">
    <cfRule type="expression" dxfId="457" priority="49">
      <formula>$F1="Modification"</formula>
    </cfRule>
    <cfRule type="expression" dxfId="456" priority="50">
      <formula>$F1="Création"</formula>
    </cfRule>
  </conditionalFormatting>
  <conditionalFormatting sqref="A1:O7 C8:O9 K10:O11 A12:O12 J13:O16 A17:O21 C22:O26 A27:O27 H28:O28 E10 A13:H13 A14:F14 A15:H15 A16:F16 A28:F28 A29 A30:O30 A31:L32 A33:O33 A34:L35 A36:O36 A37:L38 A39:O999 N31:O32 N34:O35 N37:O37 N38 C10">
    <cfRule type="expression" dxfId="455" priority="48">
      <formula>$F1="Fermeture"</formula>
    </cfRule>
  </conditionalFormatting>
  <conditionalFormatting sqref="B29:O29">
    <cfRule type="expression" dxfId="454" priority="35">
      <formula>$F29="Fermeture"</formula>
    </cfRule>
    <cfRule type="expression" dxfId="453" priority="36">
      <formula>$F29="Modification"</formula>
    </cfRule>
    <cfRule type="expression" dxfId="452" priority="37">
      <formula>$F29="Création"</formula>
    </cfRule>
  </conditionalFormatting>
  <conditionalFormatting sqref="D12:E1001">
    <cfRule type="expression" dxfId="451" priority="34">
      <formula>$C12="Option"</formula>
    </cfRule>
  </conditionalFormatting>
  <conditionalFormatting sqref="G28">
    <cfRule type="expression" dxfId="450" priority="29">
      <formula>$F28="Fermeture"</formula>
    </cfRule>
    <cfRule type="expression" dxfId="449" priority="30">
      <formula>$F28="Modification"</formula>
    </cfRule>
    <cfRule type="expression" dxfId="448" priority="31">
      <formula>$F28="Création"</formula>
    </cfRule>
  </conditionalFormatting>
  <conditionalFormatting sqref="G12:N1001">
    <cfRule type="expression" dxfId="447" priority="1">
      <formula>$C12="Option"</formula>
    </cfRule>
  </conditionalFormatting>
  <conditionalFormatting sqref="M31:M32">
    <cfRule type="expression" dxfId="446" priority="18">
      <formula>$F31="Fermeture"</formula>
    </cfRule>
    <cfRule type="expression" dxfId="445" priority="19">
      <formula>$F31="Modification"</formula>
    </cfRule>
    <cfRule type="expression" dxfId="444" priority="20">
      <formula>$F31="Création"</formula>
    </cfRule>
  </conditionalFormatting>
  <conditionalFormatting sqref="M34:M35">
    <cfRule type="expression" dxfId="443" priority="10">
      <formula>$F34="Fermeture"</formula>
    </cfRule>
    <cfRule type="expression" dxfId="442" priority="11">
      <formula>$F34="Modification"</formula>
    </cfRule>
    <cfRule type="expression" dxfId="441" priority="12">
      <formula>$F34="Création"</formula>
    </cfRule>
  </conditionalFormatting>
  <conditionalFormatting sqref="M37:M38">
    <cfRule type="expression" dxfId="440" priority="2">
      <formula>$F37="Fermeture"</formula>
    </cfRule>
    <cfRule type="expression" dxfId="439" priority="3">
      <formula>$F37="Modification"</formula>
    </cfRule>
    <cfRule type="expression" dxfId="438" priority="4">
      <formula>$F37="Création"</formula>
    </cfRule>
  </conditionalFormatting>
  <conditionalFormatting sqref="N1:N28">
    <cfRule type="expression" dxfId="437" priority="47">
      <formula>$M1="Porteuse"</formula>
    </cfRule>
  </conditionalFormatting>
  <conditionalFormatting sqref="N29:N999">
    <cfRule type="expression" dxfId="436" priority="33">
      <formula>$M29="Porteuse"</formula>
    </cfRule>
  </conditionalFormatting>
  <conditionalFormatting sqref="O38">
    <cfRule type="expression" dxfId="435" priority="25">
      <formula>$F38="Fermeture"</formula>
    </cfRule>
    <cfRule type="expression" dxfId="434" priority="26">
      <formula>$F38="Modification"</formula>
    </cfRule>
    <cfRule type="expression" dxfId="433" priority="27">
      <formula>$F38="Création"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60" zoomScaleNormal="60" workbookViewId="0">
      <pane ySplit="18" topLeftCell="A30" activePane="bottomLeft" state="frozen"/>
      <selection pane="bottomLeft" activeCell="D39" sqref="D39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65"/>
      <c r="B1" s="165"/>
      <c r="C1" s="165"/>
      <c r="D1" s="165"/>
      <c r="E1" s="165"/>
      <c r="F1" s="165"/>
      <c r="G1" s="165"/>
      <c r="H1" s="165"/>
      <c r="I1" s="165"/>
      <c r="J1" s="35"/>
    </row>
    <row r="2" spans="1:19">
      <c r="A2" s="165"/>
      <c r="B2" s="165"/>
      <c r="C2" s="165"/>
      <c r="D2" s="165"/>
      <c r="E2" s="165"/>
      <c r="F2" s="165"/>
      <c r="G2" s="165"/>
      <c r="H2" s="165"/>
      <c r="I2" s="165"/>
      <c r="J2" s="35"/>
    </row>
    <row r="3" spans="1:19">
      <c r="A3" s="165"/>
      <c r="B3" s="165"/>
      <c r="C3" s="165"/>
      <c r="D3" s="165"/>
      <c r="E3" s="165"/>
      <c r="F3" s="165"/>
      <c r="G3" s="165"/>
      <c r="H3" s="165"/>
      <c r="I3" s="165"/>
      <c r="J3" s="35"/>
    </row>
    <row r="4" spans="1:19">
      <c r="A4" s="165"/>
      <c r="B4" s="165"/>
      <c r="C4" s="165"/>
      <c r="D4" s="165"/>
      <c r="E4" s="165"/>
      <c r="F4" s="165"/>
      <c r="G4" s="165"/>
      <c r="H4" s="165"/>
      <c r="I4" s="165"/>
      <c r="J4" s="35"/>
    </row>
    <row r="5" spans="1:19">
      <c r="A5" s="165"/>
      <c r="B5" s="165"/>
      <c r="C5" s="165"/>
      <c r="D5" s="165"/>
      <c r="E5" s="165"/>
      <c r="F5" s="165"/>
      <c r="G5" s="165"/>
      <c r="H5" s="165"/>
      <c r="I5" s="165"/>
      <c r="J5" s="35"/>
    </row>
    <row r="6" spans="1:19">
      <c r="A6" s="165"/>
      <c r="B6" s="165"/>
      <c r="C6" s="165"/>
      <c r="D6" s="165"/>
      <c r="E6" s="165"/>
      <c r="F6" s="165"/>
      <c r="G6" s="165"/>
      <c r="H6" s="165"/>
      <c r="I6" s="165"/>
      <c r="J6" s="35"/>
    </row>
    <row r="7" spans="1:19" ht="14.45" customHeight="1">
      <c r="A7" s="180" t="s">
        <v>260</v>
      </c>
      <c r="B7" s="164" t="str">
        <f>'Fiche Générale'!B3</f>
        <v>Portail_SHS</v>
      </c>
      <c r="C7" s="210" t="s">
        <v>261</v>
      </c>
      <c r="D7" s="180"/>
      <c r="E7" s="211" t="str">
        <f>'Fiche Générale'!B4</f>
        <v>Sciences et Humanités</v>
      </c>
      <c r="F7" s="164"/>
      <c r="G7" s="180" t="s">
        <v>262</v>
      </c>
      <c r="H7" s="212" t="str">
        <f>'Fiche Générale'!B5</f>
        <v>HPSHS18</v>
      </c>
      <c r="I7" s="212"/>
      <c r="J7" s="36"/>
      <c r="K7" s="19"/>
    </row>
    <row r="8" spans="1:19" ht="14.45" customHeight="1">
      <c r="A8" s="180"/>
      <c r="B8" s="164"/>
      <c r="C8" s="210"/>
      <c r="D8" s="180"/>
      <c r="E8" s="211"/>
      <c r="F8" s="164"/>
      <c r="G8" s="180"/>
      <c r="H8" s="212"/>
      <c r="I8" s="212"/>
      <c r="J8" s="36"/>
      <c r="K8" s="19"/>
    </row>
    <row r="9" spans="1:19" ht="14.45" customHeight="1">
      <c r="A9" s="180"/>
      <c r="B9" s="164"/>
      <c r="C9" s="210"/>
      <c r="D9" s="180"/>
      <c r="E9" s="211"/>
      <c r="F9" s="164"/>
      <c r="G9" s="180"/>
      <c r="H9" s="212"/>
      <c r="I9" s="212"/>
      <c r="J9" s="36"/>
      <c r="K9" s="19"/>
    </row>
    <row r="10" spans="1:19" ht="14.45" customHeight="1">
      <c r="A10" s="180"/>
      <c r="B10" s="164"/>
      <c r="C10" s="213" t="s">
        <v>205</v>
      </c>
      <c r="D10" s="213"/>
      <c r="E10" s="214" t="str">
        <f>'Fiche Générale'!B9</f>
        <v>HUMANITES</v>
      </c>
      <c r="F10" s="214"/>
      <c r="G10" s="214"/>
      <c r="H10" s="214"/>
      <c r="I10" s="214"/>
      <c r="J10" s="36"/>
      <c r="K10" s="19"/>
    </row>
    <row r="11" spans="1:19" ht="14.45" customHeight="1">
      <c r="A11" s="180"/>
      <c r="B11" s="164"/>
      <c r="C11" s="213"/>
      <c r="D11" s="213"/>
      <c r="E11" s="214"/>
      <c r="F11" s="214"/>
      <c r="G11" s="214"/>
      <c r="H11" s="214"/>
      <c r="I11" s="214"/>
      <c r="J11" s="36"/>
      <c r="K11" s="19"/>
    </row>
    <row r="12" spans="1:19">
      <c r="C12" s="14"/>
      <c r="I12" s="38"/>
      <c r="J12" s="38"/>
      <c r="M12" s="188" t="s">
        <v>263</v>
      </c>
      <c r="N12" s="189"/>
      <c r="O12" s="190"/>
      <c r="P12" s="188" t="s">
        <v>264</v>
      </c>
      <c r="Q12" s="189"/>
      <c r="R12" s="189"/>
      <c r="S12" s="190"/>
    </row>
    <row r="13" spans="1:19">
      <c r="A13" s="194" t="s">
        <v>206</v>
      </c>
      <c r="B13" s="123" t="str">
        <f>'S2 Maquette'!B13</f>
        <v>1ère année de Portail</v>
      </c>
      <c r="C13" s="123"/>
      <c r="D13" s="194" t="s">
        <v>265</v>
      </c>
      <c r="E13" s="216">
        <f>'S2 Maquette'!E13</f>
        <v>0</v>
      </c>
      <c r="F13" s="216"/>
      <c r="G13" s="216"/>
      <c r="I13" s="38"/>
      <c r="J13" s="38"/>
      <c r="M13" s="191"/>
      <c r="N13" s="192"/>
      <c r="O13" s="193"/>
      <c r="P13" s="191"/>
      <c r="Q13" s="192"/>
      <c r="R13" s="192"/>
      <c r="S13" s="193"/>
    </row>
    <row r="14" spans="1:19">
      <c r="A14" s="195"/>
      <c r="B14" s="123"/>
      <c r="C14" s="123"/>
      <c r="D14" s="195"/>
      <c r="E14" s="216"/>
      <c r="F14" s="216"/>
      <c r="G14" s="216"/>
      <c r="I14" s="38"/>
      <c r="J14" s="38"/>
      <c r="M14" s="158" t="s">
        <v>266</v>
      </c>
      <c r="N14" s="188" t="s">
        <v>267</v>
      </c>
      <c r="O14" s="190"/>
      <c r="P14" s="165"/>
      <c r="Q14" s="207"/>
      <c r="R14" s="217"/>
      <c r="S14" s="194"/>
    </row>
    <row r="15" spans="1:19">
      <c r="A15" s="194" t="s">
        <v>268</v>
      </c>
      <c r="B15" s="126" t="str">
        <f>'S2 Maquette'!B15</f>
        <v>Semestre 2</v>
      </c>
      <c r="C15" s="127"/>
      <c r="D15" s="194" t="s">
        <v>269</v>
      </c>
      <c r="E15" s="216">
        <f>'S2 Maquette'!E15:F16</f>
        <v>0</v>
      </c>
      <c r="F15" s="216"/>
      <c r="G15" s="216"/>
      <c r="I15" s="38"/>
      <c r="J15" s="38"/>
      <c r="M15" s="158"/>
      <c r="N15" s="203"/>
      <c r="O15" s="204"/>
      <c r="P15" s="165"/>
      <c r="Q15" s="208"/>
      <c r="R15" s="217"/>
      <c r="S15" s="202"/>
    </row>
    <row r="16" spans="1:19">
      <c r="A16" s="195"/>
      <c r="B16" s="129"/>
      <c r="C16" s="130"/>
      <c r="D16" s="195"/>
      <c r="E16" s="216"/>
      <c r="F16" s="216"/>
      <c r="G16" s="216"/>
      <c r="I16" s="38"/>
      <c r="J16" s="38"/>
      <c r="M16" s="158"/>
      <c r="N16" s="203"/>
      <c r="O16" s="204"/>
      <c r="P16" s="165"/>
      <c r="Q16" s="208"/>
      <c r="R16" s="217"/>
      <c r="S16" s="202"/>
    </row>
    <row r="17" spans="1:23">
      <c r="L17" s="15"/>
      <c r="M17" s="158"/>
      <c r="N17" s="191"/>
      <c r="O17" s="193"/>
      <c r="P17" s="165"/>
      <c r="Q17" s="209"/>
      <c r="R17" s="217"/>
      <c r="S17" s="195"/>
    </row>
    <row r="18" spans="1:23" ht="59.45" customHeight="1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  <c r="W18"/>
    </row>
    <row r="19" spans="1:23" ht="30.6" customHeight="1">
      <c r="A19" s="8" t="str">
        <f>'S2 Maquette'!B19</f>
        <v>Compétences transversales S2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6" customHeight="1">
      <c r="A20" s="8" t="str">
        <f>'S2 Maquette'!B20</f>
        <v>Compétences numériques 1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6" customHeight="1">
      <c r="A21" s="8" t="str">
        <f>'S2 Maquette'!B21</f>
        <v>Compétences pré-professionnalisation 1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6" customHeight="1">
      <c r="A22" s="8" t="str">
        <f>'S2 Maquette'!B22</f>
        <v>Langue Vivante-2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6" customHeight="1">
      <c r="A23" s="8" t="str">
        <f>'S2 Maquette'!B23</f>
        <v>Min 1 Max 1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6" customHeight="1">
      <c r="A24" s="8" t="str">
        <f>'S2 Maquette'!B24</f>
        <v>Anglais 2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6" customHeight="1">
      <c r="A25" s="8" t="str">
        <f>'S2 Maquette'!B25</f>
        <v>Espagnol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6" customHeight="1">
      <c r="A26" s="8" t="str">
        <f>'S2 Maquette'!B26</f>
        <v>Italien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6" customHeight="1">
      <c r="A27" s="44">
        <f>'S2 Maquette'!B27</f>
        <v>0</v>
      </c>
      <c r="B27" s="44">
        <f>'S2 Maquette'!C27</f>
        <v>0</v>
      </c>
      <c r="C27" s="42">
        <f>'S2 Maquette'!F27</f>
        <v>0</v>
      </c>
      <c r="D27" s="20"/>
      <c r="E27" s="20"/>
      <c r="F27" s="2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" customHeight="1">
      <c r="A28" s="44" t="str">
        <f>'S2 Maquette'!B28</f>
        <v>Sciences du Vivant 2</v>
      </c>
      <c r="B28" s="44" t="str">
        <f>'S2 Maquette'!C28</f>
        <v>UE</v>
      </c>
      <c r="C28" s="42">
        <f>'S2 Maquette'!F28</f>
        <v>0</v>
      </c>
      <c r="D28" s="20">
        <v>6</v>
      </c>
      <c r="E28" s="20" t="s">
        <v>286</v>
      </c>
      <c r="F28" s="20" t="s">
        <v>286</v>
      </c>
      <c r="G28" s="20" t="s">
        <v>286</v>
      </c>
      <c r="H28" s="20" t="s">
        <v>286</v>
      </c>
      <c r="I28" s="20" t="s">
        <v>286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  <c r="W28"/>
    </row>
    <row r="29" spans="1:23" ht="30.6" customHeight="1">
      <c r="A29" s="44" t="str">
        <f>'S2 Maquette'!B29</f>
        <v xml:space="preserve">Diversité du Vivant </v>
      </c>
      <c r="B29" s="44" t="str">
        <f>'S2 Maquette'!C29</f>
        <v>ECUE</v>
      </c>
      <c r="C29" s="42">
        <f>'S2 Maquette'!F29</f>
        <v>0</v>
      </c>
      <c r="D29" s="20">
        <v>6</v>
      </c>
      <c r="E29" s="20" t="s">
        <v>286</v>
      </c>
      <c r="F29" s="20" t="s">
        <v>286</v>
      </c>
      <c r="G29" s="20" t="s">
        <v>286</v>
      </c>
      <c r="H29" s="20" t="s">
        <v>286</v>
      </c>
      <c r="I29" s="20" t="s">
        <v>286</v>
      </c>
      <c r="J29" s="40"/>
      <c r="K29" s="40" t="s">
        <v>8</v>
      </c>
      <c r="L29" s="40"/>
      <c r="M29" s="40">
        <v>2</v>
      </c>
      <c r="N29" s="40" t="s">
        <v>9</v>
      </c>
      <c r="O29" s="40" t="s">
        <v>323</v>
      </c>
      <c r="P29" s="40" t="s">
        <v>16</v>
      </c>
      <c r="Q29" s="40" t="s">
        <v>9</v>
      </c>
      <c r="R29" s="40" t="s">
        <v>287</v>
      </c>
      <c r="S29" s="9"/>
      <c r="T29" s="74" t="s">
        <v>324</v>
      </c>
      <c r="W29"/>
    </row>
    <row r="30" spans="1:23" ht="30.6" customHeight="1">
      <c r="A30" s="44" t="str">
        <f>'S2 Maquette'!B30</f>
        <v>Droit &amp; Economie de l'environnement 2</v>
      </c>
      <c r="B30" s="44" t="str">
        <f>'S2 Maquette'!C30</f>
        <v>UE</v>
      </c>
      <c r="C30" s="42">
        <f>'S2 Maquette'!F30</f>
        <v>0</v>
      </c>
      <c r="D30" s="20">
        <v>6</v>
      </c>
      <c r="E30" s="20" t="s">
        <v>286</v>
      </c>
      <c r="F30" s="20" t="s">
        <v>286</v>
      </c>
      <c r="G30" s="20" t="s">
        <v>286</v>
      </c>
      <c r="H30" s="20" t="s">
        <v>286</v>
      </c>
      <c r="I30" s="20" t="s">
        <v>286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6" customHeight="1">
      <c r="A31" s="44" t="str">
        <f>'S2 Maquette'!B31</f>
        <v xml:space="preserve">Droit civil des biens </v>
      </c>
      <c r="B31" s="44" t="str">
        <f>'S2 Maquette'!C31</f>
        <v>ECUE</v>
      </c>
      <c r="C31" s="42">
        <f>'S2 Maquette'!F31</f>
        <v>0</v>
      </c>
      <c r="D31" s="20">
        <v>3</v>
      </c>
      <c r="E31" s="20" t="s">
        <v>286</v>
      </c>
      <c r="F31" s="20" t="s">
        <v>286</v>
      </c>
      <c r="G31" s="20" t="s">
        <v>286</v>
      </c>
      <c r="H31" s="20" t="s">
        <v>286</v>
      </c>
      <c r="I31" s="20" t="s">
        <v>286</v>
      </c>
      <c r="J31" s="40"/>
      <c r="K31" s="104" t="s">
        <v>16</v>
      </c>
      <c r="L31" s="40"/>
      <c r="M31" s="40"/>
      <c r="N31" s="40" t="s">
        <v>9</v>
      </c>
      <c r="O31" s="40" t="s">
        <v>325</v>
      </c>
      <c r="P31" s="40"/>
      <c r="Q31" s="40"/>
      <c r="R31" s="40"/>
      <c r="S31" s="40"/>
      <c r="T31" s="45"/>
      <c r="W31"/>
    </row>
    <row r="32" spans="1:23" ht="30.6" customHeight="1">
      <c r="A32" s="44" t="str">
        <f>'S2 Maquette'!B32</f>
        <v>Economie &amp; Ecologie</v>
      </c>
      <c r="B32" s="44" t="str">
        <f>'S2 Maquette'!C32</f>
        <v>ECUE</v>
      </c>
      <c r="C32" s="42">
        <f>'S2 Maquette'!F32</f>
        <v>0</v>
      </c>
      <c r="D32" s="20">
        <v>3</v>
      </c>
      <c r="E32" s="20" t="s">
        <v>286</v>
      </c>
      <c r="F32" s="20" t="s">
        <v>286</v>
      </c>
      <c r="G32" s="20" t="s">
        <v>286</v>
      </c>
      <c r="H32" s="20" t="s">
        <v>286</v>
      </c>
      <c r="I32" s="20" t="s">
        <v>286</v>
      </c>
      <c r="J32" s="40"/>
      <c r="K32" s="104" t="s">
        <v>8</v>
      </c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6" customHeight="1">
      <c r="A33" s="44" t="str">
        <f>'S2 Maquette'!B33</f>
        <v>Statistiques</v>
      </c>
      <c r="B33" s="44" t="str">
        <f>'S2 Maquette'!C33</f>
        <v>UE</v>
      </c>
      <c r="C33" s="42">
        <f>'S2 Maquette'!F33</f>
        <v>0</v>
      </c>
      <c r="D33" s="20">
        <v>6</v>
      </c>
      <c r="E33" s="20" t="s">
        <v>286</v>
      </c>
      <c r="F33" s="20" t="s">
        <v>286</v>
      </c>
      <c r="G33" s="20" t="s">
        <v>286</v>
      </c>
      <c r="H33" s="2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" customHeight="1">
      <c r="A34" s="44" t="str">
        <f>'S2 Maquette'!B34</f>
        <v xml:space="preserve">Statistiques univariées </v>
      </c>
      <c r="B34" s="44" t="str">
        <f>'S2 Maquette'!C34</f>
        <v>ECUE</v>
      </c>
      <c r="C34" s="42">
        <f>'S2 Maquette'!F34</f>
        <v>0</v>
      </c>
      <c r="D34" s="20">
        <v>3</v>
      </c>
      <c r="E34" s="20" t="s">
        <v>286</v>
      </c>
      <c r="F34" s="20" t="s">
        <v>286</v>
      </c>
      <c r="G34" s="20" t="s">
        <v>286</v>
      </c>
      <c r="H34" s="20" t="s">
        <v>286</v>
      </c>
      <c r="I34" s="20" t="s">
        <v>286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6" customHeight="1">
      <c r="A35" s="44" t="str">
        <f>'S2 Maquette'!B35</f>
        <v>Sémiologie graphique</v>
      </c>
      <c r="B35" s="44" t="str">
        <f>'S2 Maquette'!C35</f>
        <v>ECUE</v>
      </c>
      <c r="C35" s="42">
        <f>'S2 Maquette'!F35</f>
        <v>0</v>
      </c>
      <c r="D35" s="20">
        <v>3</v>
      </c>
      <c r="E35" s="20" t="s">
        <v>286</v>
      </c>
      <c r="F35" s="20" t="s">
        <v>286</v>
      </c>
      <c r="G35" s="20" t="s">
        <v>286</v>
      </c>
      <c r="H35" s="20" t="s">
        <v>286</v>
      </c>
      <c r="I35" s="20" t="s">
        <v>286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6" customHeight="1">
      <c r="A36" s="44" t="str">
        <f>'S2 Maquette'!B36</f>
        <v>Climatologie</v>
      </c>
      <c r="B36" s="44" t="str">
        <f>'S2 Maquette'!C36</f>
        <v>UE</v>
      </c>
      <c r="C36" s="42">
        <f>'S2 Maquette'!F36</f>
        <v>0</v>
      </c>
      <c r="D36" s="20">
        <v>6</v>
      </c>
      <c r="E36" s="20" t="s">
        <v>286</v>
      </c>
      <c r="F36" s="20" t="s">
        <v>286</v>
      </c>
      <c r="G36" s="20" t="s">
        <v>286</v>
      </c>
      <c r="H36" s="20" t="s">
        <v>286</v>
      </c>
      <c r="I36" s="20" t="s">
        <v>286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>
      <c r="A37" s="44" t="str">
        <f>'S2 Maquette'!B37</f>
        <v>Climatologie générale</v>
      </c>
      <c r="B37" s="44" t="str">
        <f>'S2 Maquette'!C37</f>
        <v>ECUE</v>
      </c>
      <c r="C37" s="42">
        <f>'S2 Maquette'!F37</f>
        <v>0</v>
      </c>
      <c r="D37" s="20">
        <v>3</v>
      </c>
      <c r="E37" s="20" t="s">
        <v>286</v>
      </c>
      <c r="F37" s="20" t="s">
        <v>286</v>
      </c>
      <c r="G37" s="20" t="s">
        <v>286</v>
      </c>
      <c r="H37" s="20" t="s">
        <v>286</v>
      </c>
      <c r="I37" s="20" t="s">
        <v>286</v>
      </c>
      <c r="J37" s="40"/>
      <c r="K37" s="40" t="s">
        <v>8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44" t="str">
        <f>'S2 Maquette'!B38</f>
        <v>Atmosphère, Océan, Climat</v>
      </c>
      <c r="B38" s="44" t="str">
        <f>'S2 Maquette'!C38</f>
        <v>ECUE</v>
      </c>
      <c r="C38" s="42" t="str">
        <f>'S2 Maquette'!F38</f>
        <v>Modification</v>
      </c>
      <c r="D38" s="20">
        <v>3</v>
      </c>
      <c r="E38" s="20" t="s">
        <v>286</v>
      </c>
      <c r="F38" s="20" t="s">
        <v>286</v>
      </c>
      <c r="G38" s="20" t="s">
        <v>286</v>
      </c>
      <c r="H38" s="20" t="s">
        <v>286</v>
      </c>
      <c r="I38" s="20" t="s">
        <v>286</v>
      </c>
      <c r="J38" s="40"/>
      <c r="K38" s="40" t="s">
        <v>24</v>
      </c>
      <c r="L38" s="73">
        <v>0.5</v>
      </c>
      <c r="M38" s="40">
        <v>2</v>
      </c>
      <c r="N38" s="40" t="s">
        <v>9</v>
      </c>
      <c r="O38" s="40" t="s">
        <v>290</v>
      </c>
      <c r="P38" s="40" t="s">
        <v>16</v>
      </c>
      <c r="Q38" s="40" t="s">
        <v>9</v>
      </c>
      <c r="R38" s="40" t="s">
        <v>290</v>
      </c>
      <c r="S38" s="40"/>
      <c r="T38" s="45" t="s">
        <v>326</v>
      </c>
      <c r="W38"/>
    </row>
    <row r="39" spans="1:23" ht="30.6" customHeight="1">
      <c r="A39" s="44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44">
        <f>'S2 Maquette'!B40</f>
        <v>0</v>
      </c>
      <c r="B40" s="44">
        <f>'S2 Maquette'!C40</f>
        <v>0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44">
        <f>'S2 Maquette'!B41</f>
        <v>0</v>
      </c>
      <c r="B41" s="44">
        <f>'S2 Maquette'!C41</f>
        <v>0</v>
      </c>
      <c r="C41" s="42">
        <f>'S2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44">
        <f>'S2 Maquette'!B42</f>
        <v>0</v>
      </c>
      <c r="B42" s="44">
        <f>'S2 Maquette'!C42</f>
        <v>0</v>
      </c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44">
        <f>'S2 Maquette'!B43</f>
        <v>0</v>
      </c>
      <c r="B43" s="44">
        <f>'S2 Maquette'!C43</f>
        <v>0</v>
      </c>
      <c r="C43" s="42">
        <f>'S2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44">
        <f>'S2 Maquette'!B44</f>
        <v>0</v>
      </c>
      <c r="B44" s="44">
        <f>'S2 Maquette'!C44</f>
        <v>0</v>
      </c>
      <c r="C44" s="42">
        <f>'S2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32" priority="15">
      <formula>$C1="Parcours Pédagogique"</formula>
    </cfRule>
    <cfRule type="expression" dxfId="431" priority="16">
      <formula>$C1="BLOC"</formula>
    </cfRule>
    <cfRule type="expression" dxfId="430" priority="17">
      <formula>$C1="OPTION"</formula>
    </cfRule>
  </conditionalFormatting>
  <conditionalFormatting sqref="A18:S28 A29:N29 A30:S300 P29:S29 T18">
    <cfRule type="expression" dxfId="429" priority="22">
      <formula>$C18="Modification MCC"</formula>
    </cfRule>
  </conditionalFormatting>
  <conditionalFormatting sqref="B1:S7 C8:S9 C10 E10 J10:S11 B12:M12 P12 B13:L13 B14:N14 P14:S17 B15:M17 B301:S999">
    <cfRule type="expression" dxfId="428" priority="19">
      <formula>$D1="Modification"</formula>
    </cfRule>
    <cfRule type="expression" dxfId="427" priority="20">
      <formula>$D1="Création"</formula>
    </cfRule>
    <cfRule type="expression" dxfId="426" priority="21">
      <formula>$D1="Fermeture"</formula>
    </cfRule>
  </conditionalFormatting>
  <conditionalFormatting sqref="B1:S7 C8:S9 J10:S11 B12:M12 B13:L13 B14:N14 B15:M17 B301:S999 P14:S17 C10 E10 P12">
    <cfRule type="expression" dxfId="425" priority="18">
      <formula>$D1="Modification MCC"</formula>
    </cfRule>
  </conditionalFormatting>
  <conditionalFormatting sqref="C1:S9 C10 E10 J10:S11">
    <cfRule type="expression" dxfId="424" priority="9">
      <formula>$B1="Option"</formula>
    </cfRule>
  </conditionalFormatting>
  <conditionalFormatting sqref="C12:S1001">
    <cfRule type="expression" dxfId="423" priority="4">
      <formula>$B12="Option"</formula>
    </cfRule>
  </conditionalFormatting>
  <conditionalFormatting sqref="J1:J1001">
    <cfRule type="expression" dxfId="422" priority="13">
      <formula>$I1="NON"</formula>
    </cfRule>
  </conditionalFormatting>
  <conditionalFormatting sqref="L18:L300">
    <cfRule type="expression" dxfId="421" priority="27">
      <formula>$K18="CCI (CC Intégral)"</formula>
    </cfRule>
  </conditionalFormatting>
  <conditionalFormatting sqref="M1:M1001 L18:L300">
    <cfRule type="expression" dxfId="420" priority="26">
      <formula>$K1="CT (Contrôle terminal)"</formula>
    </cfRule>
  </conditionalFormatting>
  <conditionalFormatting sqref="N1:O28 N29 N30:O1001">
    <cfRule type="expression" dxfId="419" priority="12">
      <formula>$K1="CCI (CC Intégral)"</formula>
    </cfRule>
  </conditionalFormatting>
  <conditionalFormatting sqref="O29">
    <cfRule type="expression" dxfId="418" priority="2">
      <formula>$K29="CC&amp;CT"</formula>
    </cfRule>
    <cfRule type="expression" dxfId="417" priority="3">
      <formula>$K29="CT (Contrôle terminal)"</formula>
    </cfRule>
    <cfRule type="expression" dxfId="416" priority="5">
      <formula>$C29="Modification MCC"</formula>
    </cfRule>
    <cfRule type="expression" dxfId="415" priority="6">
      <formula>$C29="Modification"</formula>
    </cfRule>
    <cfRule type="expression" dxfId="414" priority="7">
      <formula>$C29="Création"</formula>
    </cfRule>
    <cfRule type="expression" dxfId="413" priority="8">
      <formula>$C29="Fermeture"</formula>
    </cfRule>
  </conditionalFormatting>
  <conditionalFormatting sqref="Q1:R1001">
    <cfRule type="expression" dxfId="412" priority="11">
      <formula>$P1="Autres"</formula>
    </cfRule>
  </conditionalFormatting>
  <conditionalFormatting sqref="R38">
    <cfRule type="expression" dxfId="411" priority="1">
      <formula>$K38="CCI (CC Intégral)"</formula>
    </cfRule>
  </conditionalFormatting>
  <conditionalFormatting sqref="S1:S1001 T18">
    <cfRule type="expression" dxfId="410" priority="10">
      <formula>$P1="CT (Contrôle terminal)"</formula>
    </cfRule>
  </conditionalFormatting>
  <conditionalFormatting sqref="T18 A18:S28 A29:N29 P29:S29 A30:S300">
    <cfRule type="expression" dxfId="409" priority="23">
      <formula>$C18="Modification"</formula>
    </cfRule>
    <cfRule type="expression" dxfId="408" priority="24">
      <formula>$C18="Création"</formula>
    </cfRule>
    <cfRule type="expression" dxfId="407" priority="25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1"/>
  <sheetViews>
    <sheetView topLeftCell="H24" zoomScale="115" zoomScaleNormal="115" workbookViewId="0">
      <selection activeCell="N29" sqref="N29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10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0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165"/>
      <c r="B3" s="165"/>
      <c r="C3" s="165"/>
      <c r="D3" s="165"/>
      <c r="E3" s="165"/>
      <c r="F3" s="165"/>
      <c r="G3" s="165"/>
      <c r="H3" s="165"/>
      <c r="I3" s="165"/>
      <c r="J3" s="165"/>
    </row>
    <row r="4" spans="1:10">
      <c r="A4" s="165"/>
      <c r="B4" s="165"/>
      <c r="C4" s="165"/>
      <c r="D4" s="165"/>
      <c r="E4" s="165"/>
      <c r="F4" s="165"/>
      <c r="G4" s="165"/>
      <c r="H4" s="165"/>
      <c r="I4" s="165"/>
      <c r="J4" s="165"/>
    </row>
    <row r="5" spans="1:10">
      <c r="A5" s="165"/>
      <c r="B5" s="165"/>
      <c r="C5" s="165"/>
      <c r="D5" s="165"/>
      <c r="E5" s="165"/>
      <c r="F5" s="165"/>
      <c r="G5" s="165"/>
      <c r="H5" s="165"/>
      <c r="I5" s="165"/>
      <c r="J5" s="165"/>
    </row>
    <row r="6" spans="1:10">
      <c r="A6" s="165"/>
      <c r="B6" s="165"/>
      <c r="C6" s="165"/>
      <c r="D6" s="165"/>
      <c r="E6" s="165"/>
      <c r="F6" s="165"/>
      <c r="G6" s="165"/>
      <c r="H6" s="165"/>
      <c r="I6" s="165"/>
      <c r="J6" s="165"/>
    </row>
    <row r="7" spans="1:10" ht="18" customHeight="1">
      <c r="A7" s="180" t="s">
        <v>260</v>
      </c>
      <c r="B7" s="164" t="str">
        <f>'Fiche Générale'!B3</f>
        <v>Portail_SHS</v>
      </c>
      <c r="C7" s="210" t="s">
        <v>203</v>
      </c>
      <c r="D7" s="180"/>
      <c r="E7" s="174" t="str">
        <f>'Fiche Générale'!B4</f>
        <v>Sciences et Humanités</v>
      </c>
      <c r="F7" s="175"/>
      <c r="G7" s="167" t="s">
        <v>262</v>
      </c>
      <c r="H7" s="212" t="str">
        <f>'Fiche Générale'!B5</f>
        <v>HPSHS18</v>
      </c>
      <c r="I7" s="212"/>
      <c r="J7" s="212"/>
    </row>
    <row r="8" spans="1:10" ht="18" customHeight="1">
      <c r="A8" s="180"/>
      <c r="B8" s="164"/>
      <c r="C8" s="210"/>
      <c r="D8" s="180"/>
      <c r="E8" s="176"/>
      <c r="F8" s="177"/>
      <c r="G8" s="167"/>
      <c r="H8" s="212"/>
      <c r="I8" s="212"/>
      <c r="J8" s="212"/>
    </row>
    <row r="9" spans="1:10" ht="18" customHeight="1">
      <c r="A9" s="180"/>
      <c r="B9" s="164"/>
      <c r="C9" s="210"/>
      <c r="D9" s="180"/>
      <c r="E9" s="178"/>
      <c r="F9" s="179"/>
      <c r="G9" s="167"/>
      <c r="H9" s="212"/>
      <c r="I9" s="212"/>
      <c r="J9" s="212"/>
    </row>
    <row r="10" spans="1:10" ht="18" customHeight="1">
      <c r="A10" s="180"/>
      <c r="B10" s="164"/>
      <c r="C10" s="213" t="s">
        <v>205</v>
      </c>
      <c r="D10" s="213"/>
      <c r="E10" s="182" t="str">
        <f>'Fiche Générale'!B9</f>
        <v>HUMANITES</v>
      </c>
      <c r="F10" s="183"/>
      <c r="G10" s="183"/>
      <c r="H10" s="183"/>
      <c r="I10" s="183"/>
      <c r="J10" s="184"/>
    </row>
    <row r="11" spans="1:10" ht="18" customHeight="1">
      <c r="A11" s="180"/>
      <c r="B11" s="164"/>
      <c r="C11" s="213"/>
      <c r="D11" s="213"/>
      <c r="E11" s="185"/>
      <c r="F11" s="186"/>
      <c r="G11" s="186"/>
      <c r="H11" s="186"/>
      <c r="I11" s="186"/>
      <c r="J11" s="187"/>
    </row>
    <row r="13" spans="1:10">
      <c r="A13" s="158" t="s">
        <v>206</v>
      </c>
      <c r="B13" s="127" t="s">
        <v>327</v>
      </c>
      <c r="C13" s="158" t="s">
        <v>208</v>
      </c>
      <c r="D13" s="158"/>
      <c r="E13" s="158"/>
      <c r="F13" s="158"/>
      <c r="G13" s="159" t="s">
        <v>328</v>
      </c>
      <c r="H13" s="123">
        <f>Calcul!G7</f>
        <v>191</v>
      </c>
      <c r="I13" s="123"/>
    </row>
    <row r="14" spans="1:10">
      <c r="A14" s="158"/>
      <c r="B14" s="130"/>
      <c r="C14" s="158"/>
      <c r="D14" s="158"/>
      <c r="E14" s="158"/>
      <c r="F14" s="158"/>
      <c r="G14" s="159"/>
      <c r="H14" s="123"/>
      <c r="I14" s="123"/>
    </row>
    <row r="15" spans="1:10">
      <c r="A15" s="158" t="s">
        <v>210</v>
      </c>
      <c r="B15" s="127" t="s">
        <v>167</v>
      </c>
      <c r="C15" s="188" t="s">
        <v>211</v>
      </c>
      <c r="D15" s="189"/>
      <c r="E15" s="158"/>
      <c r="F15" s="158"/>
      <c r="G15" s="159" t="s">
        <v>329</v>
      </c>
      <c r="H15" s="123">
        <f>Calcul!G20</f>
        <v>-12</v>
      </c>
      <c r="I15" s="123"/>
    </row>
    <row r="16" spans="1:10">
      <c r="A16" s="158"/>
      <c r="B16" s="130"/>
      <c r="C16" s="191"/>
      <c r="D16" s="192"/>
      <c r="E16" s="158"/>
      <c r="F16" s="158"/>
      <c r="G16" s="159"/>
      <c r="H16" s="123"/>
      <c r="I16" s="123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3">
        <v>0</v>
      </c>
      <c r="B19" s="51" t="s">
        <v>330</v>
      </c>
      <c r="C19" s="53" t="s">
        <v>11</v>
      </c>
      <c r="D19" s="53">
        <v>6</v>
      </c>
      <c r="E19" s="59"/>
      <c r="F19" s="59"/>
      <c r="G19" s="96"/>
      <c r="H19" s="63"/>
      <c r="I19" s="63"/>
      <c r="J19" s="63"/>
      <c r="K19" s="63"/>
      <c r="L19" s="63"/>
      <c r="M19" s="63"/>
      <c r="N19" s="59"/>
      <c r="O19" s="68"/>
    </row>
    <row r="20" spans="1:15" ht="43.35" customHeight="1">
      <c r="A20" s="53" t="s">
        <v>222</v>
      </c>
      <c r="B20" s="51" t="s">
        <v>331</v>
      </c>
      <c r="C20" s="53" t="s">
        <v>19</v>
      </c>
      <c r="D20" s="63"/>
      <c r="E20" s="59"/>
      <c r="F20" s="59"/>
      <c r="G20" s="96"/>
      <c r="H20" s="63"/>
      <c r="I20" s="63"/>
      <c r="J20" s="63"/>
      <c r="K20" s="63"/>
      <c r="L20" s="63"/>
      <c r="M20" s="63"/>
      <c r="N20" s="59"/>
      <c r="O20" s="68"/>
    </row>
    <row r="21" spans="1:15" ht="43.35" customHeight="1">
      <c r="A21" s="53" t="s">
        <v>224</v>
      </c>
      <c r="B21" s="51" t="s">
        <v>332</v>
      </c>
      <c r="C21" s="53" t="s">
        <v>19</v>
      </c>
      <c r="D21" s="63"/>
      <c r="E21" s="59"/>
      <c r="F21" s="59"/>
      <c r="G21" s="96"/>
      <c r="H21" s="63"/>
      <c r="I21" s="63"/>
      <c r="J21" s="63"/>
      <c r="K21" s="63"/>
      <c r="L21" s="63"/>
      <c r="M21" s="63"/>
      <c r="N21" s="59"/>
      <c r="O21" s="68"/>
    </row>
    <row r="22" spans="1:15" ht="43.35" customHeight="1">
      <c r="A22" s="53" t="s">
        <v>226</v>
      </c>
      <c r="B22" s="52" t="s">
        <v>333</v>
      </c>
      <c r="C22" s="53" t="s">
        <v>19</v>
      </c>
      <c r="D22" s="63"/>
      <c r="E22" s="59"/>
      <c r="F22" s="59"/>
      <c r="G22" s="96"/>
      <c r="H22" s="63"/>
      <c r="I22" s="63"/>
      <c r="J22" s="63"/>
      <c r="K22" s="63"/>
      <c r="L22" s="63"/>
      <c r="M22" s="63"/>
      <c r="N22" s="59"/>
      <c r="O22" s="68"/>
    </row>
    <row r="23" spans="1:15" ht="43.35" customHeight="1">
      <c r="A23" s="55"/>
      <c r="B23" s="52" t="s">
        <v>228</v>
      </c>
      <c r="C23" s="53" t="s">
        <v>29</v>
      </c>
      <c r="D23" s="63"/>
      <c r="E23" s="59"/>
      <c r="F23" s="59"/>
      <c r="G23" s="96"/>
      <c r="H23" s="63"/>
      <c r="I23" s="63"/>
      <c r="J23" s="63"/>
      <c r="K23" s="63"/>
      <c r="L23" s="63"/>
      <c r="M23" s="63"/>
      <c r="N23" s="59"/>
      <c r="O23" s="68"/>
    </row>
    <row r="24" spans="1:15" ht="43.35" customHeight="1">
      <c r="A24" s="53" t="s">
        <v>229</v>
      </c>
      <c r="B24" s="52" t="s">
        <v>334</v>
      </c>
      <c r="C24" s="53" t="s">
        <v>19</v>
      </c>
      <c r="D24" s="63"/>
      <c r="E24" s="59"/>
      <c r="F24" s="59"/>
      <c r="G24" s="96"/>
      <c r="H24" s="63"/>
      <c r="I24" s="63"/>
      <c r="J24" s="63"/>
      <c r="K24" s="63"/>
      <c r="L24" s="63"/>
      <c r="M24" s="63"/>
      <c r="N24" s="59"/>
      <c r="O24" s="68"/>
    </row>
    <row r="25" spans="1:15" ht="43.35" customHeight="1">
      <c r="A25" s="53" t="s">
        <v>231</v>
      </c>
      <c r="B25" s="52" t="s">
        <v>232</v>
      </c>
      <c r="C25" s="53" t="s">
        <v>19</v>
      </c>
      <c r="D25" s="63"/>
      <c r="E25" s="59"/>
      <c r="F25" s="59"/>
      <c r="G25" s="96"/>
      <c r="H25" s="63"/>
      <c r="I25" s="63"/>
      <c r="J25" s="63"/>
      <c r="K25" s="63"/>
      <c r="L25" s="63"/>
      <c r="M25" s="63"/>
      <c r="N25" s="59"/>
      <c r="O25" s="68"/>
    </row>
    <row r="26" spans="1:15" ht="43.35" customHeight="1">
      <c r="A26" s="53" t="s">
        <v>233</v>
      </c>
      <c r="B26" s="52" t="s">
        <v>234</v>
      </c>
      <c r="C26" s="53" t="s">
        <v>19</v>
      </c>
      <c r="D26" s="63"/>
      <c r="E26" s="59"/>
      <c r="F26" s="59"/>
      <c r="G26" s="96"/>
      <c r="H26" s="63"/>
      <c r="I26" s="63"/>
      <c r="J26" s="63"/>
      <c r="K26" s="63"/>
      <c r="L26" s="63"/>
      <c r="M26" s="63"/>
      <c r="N26" s="59"/>
      <c r="O26" s="68"/>
    </row>
    <row r="27" spans="1:15" ht="43.35" customHeight="1">
      <c r="A27" s="23">
        <v>1</v>
      </c>
      <c r="B27" s="88" t="s">
        <v>335</v>
      </c>
      <c r="C27" s="20" t="s">
        <v>11</v>
      </c>
      <c r="D27" s="20">
        <v>6</v>
      </c>
      <c r="E27" s="5"/>
      <c r="F27" s="5"/>
      <c r="G27" s="87" t="s">
        <v>336</v>
      </c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237</v>
      </c>
      <c r="B28" s="26" t="s">
        <v>337</v>
      </c>
      <c r="C28" s="20" t="s">
        <v>19</v>
      </c>
      <c r="D28" s="20">
        <v>3</v>
      </c>
      <c r="E28" s="5"/>
      <c r="F28" s="5"/>
      <c r="G28" s="87"/>
      <c r="H28" s="20" t="s">
        <v>132</v>
      </c>
      <c r="I28" s="87">
        <v>14</v>
      </c>
      <c r="J28" s="20"/>
      <c r="K28" s="20">
        <v>20</v>
      </c>
      <c r="L28" s="20"/>
      <c r="M28" s="20" t="s">
        <v>20</v>
      </c>
      <c r="N28" s="5" t="s">
        <v>338</v>
      </c>
      <c r="O28" s="5" t="s">
        <v>339</v>
      </c>
    </row>
    <row r="29" spans="1:15" ht="43.35" customHeight="1">
      <c r="A29" s="23" t="s">
        <v>240</v>
      </c>
      <c r="B29" s="26" t="s">
        <v>340</v>
      </c>
      <c r="C29" s="20" t="s">
        <v>19</v>
      </c>
      <c r="D29" s="20">
        <v>3</v>
      </c>
      <c r="E29" s="5"/>
      <c r="F29" s="5"/>
      <c r="G29" s="87"/>
      <c r="H29" s="20" t="s">
        <v>128</v>
      </c>
      <c r="I29" s="20">
        <v>8</v>
      </c>
      <c r="J29" s="20">
        <v>10</v>
      </c>
      <c r="K29" s="20"/>
      <c r="L29" s="20"/>
      <c r="M29" s="20" t="s">
        <v>20</v>
      </c>
      <c r="N29" s="5" t="s">
        <v>341</v>
      </c>
      <c r="O29" s="5"/>
    </row>
    <row r="30" spans="1:15" ht="43.35" customHeight="1">
      <c r="A30" s="23">
        <v>2</v>
      </c>
      <c r="B30" s="88" t="s">
        <v>342</v>
      </c>
      <c r="C30" s="20" t="s">
        <v>11</v>
      </c>
      <c r="D30" s="20">
        <v>6</v>
      </c>
      <c r="E30" s="5"/>
      <c r="F30" s="5"/>
      <c r="G30" s="87" t="s">
        <v>343</v>
      </c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244</v>
      </c>
      <c r="B31" s="26" t="s">
        <v>344</v>
      </c>
      <c r="C31" s="20" t="s">
        <v>19</v>
      </c>
      <c r="D31" s="20">
        <v>3</v>
      </c>
      <c r="E31" s="5"/>
      <c r="F31" s="5"/>
      <c r="G31" s="87"/>
      <c r="H31" s="20" t="s">
        <v>106</v>
      </c>
      <c r="I31" s="20">
        <v>30</v>
      </c>
      <c r="J31" s="20"/>
      <c r="K31" s="20"/>
      <c r="L31" s="20"/>
      <c r="M31" s="20" t="s">
        <v>20</v>
      </c>
      <c r="N31" s="5" t="s">
        <v>345</v>
      </c>
      <c r="O31" s="5"/>
    </row>
    <row r="32" spans="1:15" ht="43.35" customHeight="1">
      <c r="A32" s="23" t="s">
        <v>247</v>
      </c>
      <c r="B32" s="26" t="s">
        <v>346</v>
      </c>
      <c r="C32" s="20" t="s">
        <v>19</v>
      </c>
      <c r="D32" s="20">
        <v>3</v>
      </c>
      <c r="E32" s="5"/>
      <c r="F32" s="5"/>
      <c r="G32" s="87"/>
      <c r="H32" s="20" t="s">
        <v>110</v>
      </c>
      <c r="I32" s="20">
        <v>20</v>
      </c>
      <c r="J32" s="20"/>
      <c r="K32" s="20"/>
      <c r="L32" s="20"/>
      <c r="M32" s="20" t="s">
        <v>20</v>
      </c>
      <c r="N32" s="5" t="s">
        <v>347</v>
      </c>
      <c r="O32" s="5"/>
    </row>
    <row r="33" spans="1:15" ht="43.35" customHeight="1">
      <c r="A33" s="23">
        <v>3</v>
      </c>
      <c r="B33" s="88" t="s">
        <v>348</v>
      </c>
      <c r="C33" s="20" t="s">
        <v>11</v>
      </c>
      <c r="D33" s="20">
        <v>6</v>
      </c>
      <c r="E33" s="5"/>
      <c r="F33" s="5"/>
      <c r="G33" s="87" t="s">
        <v>349</v>
      </c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250</v>
      </c>
      <c r="B34" s="76" t="s">
        <v>350</v>
      </c>
      <c r="C34" s="20" t="s">
        <v>19</v>
      </c>
      <c r="D34" s="20">
        <v>2.5</v>
      </c>
      <c r="E34" s="5"/>
      <c r="F34" s="5"/>
      <c r="G34" s="87"/>
      <c r="H34" s="20" t="s">
        <v>128</v>
      </c>
      <c r="I34" s="20">
        <v>10</v>
      </c>
      <c r="J34" s="20">
        <v>10</v>
      </c>
      <c r="K34" s="20"/>
      <c r="L34" s="20"/>
      <c r="M34" s="20" t="s">
        <v>20</v>
      </c>
      <c r="N34" s="5" t="s">
        <v>341</v>
      </c>
      <c r="O34" s="5"/>
    </row>
    <row r="35" spans="1:15" ht="43.35" customHeight="1">
      <c r="A35" s="23" t="s">
        <v>313</v>
      </c>
      <c r="B35" s="76" t="s">
        <v>351</v>
      </c>
      <c r="C35" s="20" t="s">
        <v>19</v>
      </c>
      <c r="D35" s="20">
        <v>2.5</v>
      </c>
      <c r="E35" s="5"/>
      <c r="F35" s="5"/>
      <c r="G35" s="87"/>
      <c r="H35" s="20" t="s">
        <v>128</v>
      </c>
      <c r="I35" s="20">
        <v>8</v>
      </c>
      <c r="J35" s="20">
        <v>10</v>
      </c>
      <c r="K35" s="20"/>
      <c r="L35" s="20"/>
      <c r="M35" s="20" t="s">
        <v>20</v>
      </c>
      <c r="N35" s="5"/>
      <c r="O35" s="5"/>
    </row>
    <row r="36" spans="1:15" ht="43.35" customHeight="1">
      <c r="A36" s="23" t="s">
        <v>352</v>
      </c>
      <c r="B36" s="76" t="s">
        <v>353</v>
      </c>
      <c r="C36" s="20" t="s">
        <v>19</v>
      </c>
      <c r="D36" s="20">
        <v>1</v>
      </c>
      <c r="E36" s="5"/>
      <c r="F36" s="5"/>
      <c r="G36" s="87"/>
      <c r="H36" s="20" t="s">
        <v>128</v>
      </c>
      <c r="I36" s="20">
        <v>6</v>
      </c>
      <c r="J36" s="20">
        <v>9</v>
      </c>
      <c r="K36" s="20"/>
      <c r="L36" s="20"/>
      <c r="M36" s="20" t="s">
        <v>20</v>
      </c>
      <c r="N36" s="5" t="s">
        <v>341</v>
      </c>
      <c r="O36" s="5"/>
    </row>
    <row r="37" spans="1:15" ht="43.35" customHeight="1">
      <c r="A37" s="23">
        <v>4</v>
      </c>
      <c r="B37" s="88" t="s">
        <v>354</v>
      </c>
      <c r="C37" s="20" t="s">
        <v>11</v>
      </c>
      <c r="D37" s="20">
        <v>6</v>
      </c>
      <c r="E37" s="5"/>
      <c r="F37" s="5"/>
      <c r="G37" s="87" t="s">
        <v>355</v>
      </c>
      <c r="H37" s="20" t="s">
        <v>128</v>
      </c>
      <c r="I37" s="20"/>
      <c r="J37" s="20"/>
      <c r="K37" s="20"/>
      <c r="L37" s="20"/>
      <c r="M37" s="20" t="s">
        <v>12</v>
      </c>
      <c r="N37" s="5"/>
      <c r="O37" s="5"/>
    </row>
    <row r="38" spans="1:15" ht="43.35" customHeight="1">
      <c r="A38" s="23"/>
      <c r="B38" s="26"/>
      <c r="C38" s="20"/>
      <c r="D38" s="20"/>
      <c r="E38" s="5"/>
      <c r="F38" s="5"/>
      <c r="G38" s="87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87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87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87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87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5"/>
      <c r="F43" s="5"/>
      <c r="G43" s="87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10"/>
      <c r="E44" s="6"/>
      <c r="F44" s="6"/>
      <c r="G44" s="111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111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111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111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111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111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111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111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112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111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111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111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111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111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111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111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111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111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111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111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111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111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111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111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111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111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111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111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111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111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111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111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111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111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111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111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111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111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111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111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111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111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111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111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111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111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111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111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111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111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111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111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111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111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111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111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111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111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111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111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111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111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111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111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111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111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111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111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111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111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111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111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111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111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111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111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111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111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111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111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111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111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111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111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111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111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111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111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111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111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111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111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111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111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111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111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111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111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111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111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111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111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111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111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111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111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111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111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111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111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111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111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111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111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111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111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111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111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111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111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111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111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111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111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111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111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111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111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111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111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111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111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111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111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111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111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111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111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111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111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111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111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111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111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111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111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111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111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111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111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111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111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111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111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111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111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111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111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111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111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111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111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111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111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111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111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111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111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111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111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111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111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111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111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111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111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111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111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111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111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111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111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111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111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111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111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111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111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111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111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111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111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111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111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111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111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111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111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111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111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111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111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111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111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111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111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111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111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111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111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111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111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111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111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111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111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111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111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111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111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111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111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111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111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111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111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111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111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111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111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111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111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111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111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111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111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111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111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111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111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111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111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111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111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111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111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111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111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111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111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111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111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111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111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111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111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111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111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2 D12:E1002 G12:N1002">
    <cfRule type="expression" dxfId="406" priority="10">
      <formula>$C1="Option"</formula>
    </cfRule>
  </conditionalFormatting>
  <conditionalFormatting sqref="A1:O7 C8:O9 C10 E10 K10:O11 A12:O12 A13:H13 J13:O16 A14:F14 A15:H15 A16:F16 A17:O21 C22:O25 A22:A26 A26:O27 A28:N28 A29:O1000">
    <cfRule type="expression" dxfId="405" priority="14">
      <formula>$F1="Modification"</formula>
    </cfRule>
    <cfRule type="expression" dxfId="404" priority="15">
      <formula>$F1="Création"</formula>
    </cfRule>
  </conditionalFormatting>
  <conditionalFormatting sqref="A1:O7 C8:O9 K10:O11 A12:O12 J13:O16 A17:O21 C22:O25 A26:O27 A28:N28 A29:O1000 E10 A13:H13 A14:F14 A15:H15 A16:F16 A22:A26 C10">
    <cfRule type="expression" dxfId="403" priority="13">
      <formula>$F1="Fermeture"</formula>
    </cfRule>
  </conditionalFormatting>
  <conditionalFormatting sqref="B22:B26">
    <cfRule type="expression" dxfId="402" priority="4">
      <formula>$F22="Fermeture"</formula>
    </cfRule>
    <cfRule type="expression" dxfId="401" priority="5">
      <formula>$F22="Modification"</formula>
    </cfRule>
    <cfRule type="expression" dxfId="400" priority="6">
      <formula>$F22="Création"</formula>
    </cfRule>
  </conditionalFormatting>
  <conditionalFormatting sqref="N1:N1000">
    <cfRule type="expression" dxfId="399" priority="12">
      <formula>$M1="Porteuse"</formula>
    </cfRule>
  </conditionalFormatting>
  <conditionalFormatting sqref="O28">
    <cfRule type="expression" dxfId="398" priority="1">
      <formula>$F28="Fermeture"</formula>
    </cfRule>
    <cfRule type="expression" dxfId="397" priority="2">
      <formula>$F28="Modification"</formula>
    </cfRule>
    <cfRule type="expression" dxfId="396" priority="3">
      <formula>$F28="Création"</formula>
    </cfRule>
  </conditionalFormatting>
  <dataValidations count="6">
    <dataValidation type="list" allowBlank="1" showInputMessage="1" showErrorMessage="1" sqref="E19:E301" xr:uid="{00000000-0002-0000-0700-000000000000}">
      <formula1>List_Type</formula1>
    </dataValidation>
    <dataValidation type="list" allowBlank="1" showInputMessage="1" showErrorMessage="1" sqref="F19:F301" xr:uid="{00000000-0002-0000-0700-000001000000}">
      <formula1>List_Statut</formula1>
    </dataValidation>
    <dataValidation type="list" allowBlank="1" showInputMessage="1" showErrorMessage="1" sqref="C19:C301" xr:uid="{00000000-0002-0000-0700-000002000000}">
      <formula1>"UE, ECUE, BLOC, OPTION, Parcours Pédagogique"</formula1>
    </dataValidation>
    <dataValidation type="list" allowBlank="1" showInputMessage="1" showErrorMessage="1" sqref="H19:H301" xr:uid="{00000000-0002-0000-0700-000003000000}">
      <formula1>List_CNU</formula1>
    </dataValidation>
    <dataValidation type="list" allowBlank="1" showInputMessage="1" showErrorMessage="1" sqref="M19:M301" xr:uid="{00000000-0002-0000-0700-000004000000}">
      <formula1>List_Mutualisation</formula1>
    </dataValidation>
    <dataValidation type="list" allowBlank="1" showInputMessage="1" showErrorMessage="1" sqref="L19:L301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01"/>
  <sheetViews>
    <sheetView topLeftCell="A23" workbookViewId="0">
      <selection activeCell="C46" sqref="C46"/>
    </sheetView>
  </sheetViews>
  <sheetFormatPr defaultColWidth="11.42578125" defaultRowHeight="15"/>
  <cols>
    <col min="1" max="1" width="39" style="113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</cols>
  <sheetData>
    <row r="1" spans="1:19">
      <c r="A1" s="165"/>
      <c r="B1" s="165"/>
      <c r="C1" s="165"/>
      <c r="D1" s="165"/>
      <c r="E1" s="165"/>
      <c r="F1" s="165"/>
      <c r="G1" s="165"/>
      <c r="H1" s="165"/>
      <c r="I1" s="165"/>
      <c r="J1" s="35"/>
    </row>
    <row r="2" spans="1:19">
      <c r="A2" s="165"/>
      <c r="B2" s="165"/>
      <c r="C2" s="165"/>
      <c r="D2" s="165"/>
      <c r="E2" s="165"/>
      <c r="F2" s="165"/>
      <c r="G2" s="165"/>
      <c r="H2" s="165"/>
      <c r="I2" s="165"/>
      <c r="J2" s="35"/>
    </row>
    <row r="3" spans="1:19">
      <c r="A3" s="165"/>
      <c r="B3" s="165"/>
      <c r="C3" s="165"/>
      <c r="D3" s="165"/>
      <c r="E3" s="165"/>
      <c r="F3" s="165"/>
      <c r="G3" s="165"/>
      <c r="H3" s="165"/>
      <c r="I3" s="165"/>
      <c r="J3" s="35"/>
    </row>
    <row r="4" spans="1:19">
      <c r="A4" s="165"/>
      <c r="B4" s="165"/>
      <c r="C4" s="165"/>
      <c r="D4" s="165"/>
      <c r="E4" s="165"/>
      <c r="F4" s="165"/>
      <c r="G4" s="165"/>
      <c r="H4" s="165"/>
      <c r="I4" s="165"/>
      <c r="J4" s="35"/>
    </row>
    <row r="5" spans="1:19">
      <c r="A5" s="165"/>
      <c r="B5" s="165"/>
      <c r="C5" s="165"/>
      <c r="D5" s="165"/>
      <c r="E5" s="165"/>
      <c r="F5" s="165"/>
      <c r="G5" s="165"/>
      <c r="H5" s="165"/>
      <c r="I5" s="165"/>
      <c r="J5" s="35"/>
    </row>
    <row r="6" spans="1:19">
      <c r="A6" s="165"/>
      <c r="B6" s="165"/>
      <c r="C6" s="165"/>
      <c r="D6" s="165"/>
      <c r="E6" s="165"/>
      <c r="F6" s="165"/>
      <c r="G6" s="165"/>
      <c r="H6" s="165"/>
      <c r="I6" s="165"/>
      <c r="J6" s="35"/>
    </row>
    <row r="7" spans="1:19" ht="18.75">
      <c r="A7" s="220" t="s">
        <v>260</v>
      </c>
      <c r="B7" s="164" t="str">
        <f>'Fiche Générale'!B3</f>
        <v>Portail_SHS</v>
      </c>
      <c r="C7" s="180" t="s">
        <v>261</v>
      </c>
      <c r="D7" s="180"/>
      <c r="E7" s="211" t="str">
        <f>'Fiche Générale'!B4</f>
        <v>Sciences et Humanités</v>
      </c>
      <c r="F7" s="164"/>
      <c r="G7" s="180" t="s">
        <v>262</v>
      </c>
      <c r="H7" s="212" t="str">
        <f>'Fiche Générale'!B5</f>
        <v>HPSHS18</v>
      </c>
      <c r="I7" s="212"/>
      <c r="J7" s="36"/>
      <c r="K7" s="19"/>
    </row>
    <row r="8" spans="1:19" ht="18.75">
      <c r="A8" s="220"/>
      <c r="B8" s="164"/>
      <c r="C8" s="180"/>
      <c r="D8" s="180"/>
      <c r="E8" s="211"/>
      <c r="F8" s="164"/>
      <c r="G8" s="180"/>
      <c r="H8" s="212"/>
      <c r="I8" s="212"/>
      <c r="J8" s="36"/>
      <c r="K8" s="19"/>
    </row>
    <row r="9" spans="1:19" ht="18.75">
      <c r="A9" s="220"/>
      <c r="B9" s="164"/>
      <c r="C9" s="180"/>
      <c r="D9" s="180"/>
      <c r="E9" s="211"/>
      <c r="F9" s="164"/>
      <c r="G9" s="180"/>
      <c r="H9" s="212"/>
      <c r="I9" s="212"/>
      <c r="J9" s="36"/>
      <c r="K9" s="19"/>
    </row>
    <row r="10" spans="1:19" ht="18.75">
      <c r="A10" s="220"/>
      <c r="B10" s="164"/>
      <c r="C10" s="213" t="s">
        <v>205</v>
      </c>
      <c r="D10" s="213"/>
      <c r="E10" s="214" t="str">
        <f>'Fiche Générale'!B9</f>
        <v>HUMANITES</v>
      </c>
      <c r="F10" s="214"/>
      <c r="G10" s="214"/>
      <c r="H10" s="214"/>
      <c r="I10" s="214"/>
      <c r="J10" s="36"/>
      <c r="K10" s="19"/>
    </row>
    <row r="11" spans="1:19" ht="18.75">
      <c r="A11" s="220"/>
      <c r="B11" s="164"/>
      <c r="C11" s="213"/>
      <c r="D11" s="213"/>
      <c r="E11" s="214"/>
      <c r="F11" s="214"/>
      <c r="G11" s="214"/>
      <c r="H11" s="214"/>
      <c r="I11" s="214"/>
      <c r="J11" s="36"/>
      <c r="K11" s="19"/>
    </row>
    <row r="12" spans="1:19">
      <c r="C12" s="14"/>
      <c r="I12" s="38"/>
      <c r="J12" s="38"/>
      <c r="M12" s="188" t="s">
        <v>263</v>
      </c>
      <c r="N12" s="189"/>
      <c r="O12" s="190"/>
      <c r="P12" s="188" t="s">
        <v>264</v>
      </c>
      <c r="Q12" s="189"/>
      <c r="R12" s="189"/>
      <c r="S12" s="190"/>
    </row>
    <row r="13" spans="1:19">
      <c r="A13" s="218" t="s">
        <v>206</v>
      </c>
      <c r="B13" s="123" t="str">
        <f>'S3 Maquette'!B13</f>
        <v>2ème année de Portail</v>
      </c>
      <c r="C13" s="123"/>
      <c r="D13" s="194" t="s">
        <v>265</v>
      </c>
      <c r="E13" s="216">
        <f>'S3 Maquette'!E13</f>
        <v>0</v>
      </c>
      <c r="F13" s="216"/>
      <c r="G13" s="216"/>
      <c r="I13" s="38"/>
      <c r="J13" s="38"/>
      <c r="M13" s="191"/>
      <c r="N13" s="192"/>
      <c r="O13" s="193"/>
      <c r="P13" s="191"/>
      <c r="Q13" s="192"/>
      <c r="R13" s="192"/>
      <c r="S13" s="193"/>
    </row>
    <row r="14" spans="1:19">
      <c r="A14" s="219"/>
      <c r="B14" s="123"/>
      <c r="C14" s="123"/>
      <c r="D14" s="195"/>
      <c r="E14" s="216"/>
      <c r="F14" s="216"/>
      <c r="G14" s="216"/>
      <c r="I14" s="38"/>
      <c r="J14" s="38"/>
      <c r="M14" s="158" t="s">
        <v>266</v>
      </c>
      <c r="N14" s="188" t="s">
        <v>267</v>
      </c>
      <c r="O14" s="190"/>
      <c r="P14" s="165"/>
      <c r="Q14" s="207"/>
      <c r="R14" s="217"/>
      <c r="S14" s="194"/>
    </row>
    <row r="15" spans="1:19">
      <c r="A15" s="218" t="s">
        <v>268</v>
      </c>
      <c r="B15" s="126" t="str">
        <f>'S3 Maquette'!B15</f>
        <v>Semestre 3</v>
      </c>
      <c r="C15" s="127"/>
      <c r="D15" s="194" t="s">
        <v>269</v>
      </c>
      <c r="E15" s="216">
        <f>'S3 Maquette'!E15:F16</f>
        <v>0</v>
      </c>
      <c r="F15" s="216"/>
      <c r="G15" s="216"/>
      <c r="I15" s="38"/>
      <c r="J15" s="38"/>
      <c r="M15" s="158"/>
      <c r="N15" s="203"/>
      <c r="O15" s="204"/>
      <c r="P15" s="165"/>
      <c r="Q15" s="208"/>
      <c r="R15" s="217"/>
      <c r="S15" s="202"/>
    </row>
    <row r="16" spans="1:19">
      <c r="A16" s="219"/>
      <c r="B16" s="129"/>
      <c r="C16" s="130"/>
      <c r="D16" s="195"/>
      <c r="E16" s="216"/>
      <c r="F16" s="216"/>
      <c r="G16" s="216"/>
      <c r="I16" s="38"/>
      <c r="J16" s="38"/>
      <c r="M16" s="158"/>
      <c r="N16" s="203"/>
      <c r="O16" s="204"/>
      <c r="P16" s="165"/>
      <c r="Q16" s="208"/>
      <c r="R16" s="217"/>
      <c r="S16" s="202"/>
    </row>
    <row r="17" spans="1:20">
      <c r="L17" s="15"/>
      <c r="M17" s="158"/>
      <c r="N17" s="191"/>
      <c r="O17" s="193"/>
      <c r="P17" s="165"/>
      <c r="Q17" s="209"/>
      <c r="R17" s="217"/>
      <c r="S17" s="195"/>
    </row>
    <row r="18" spans="1:20" ht="30">
      <c r="A18" s="114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</row>
    <row r="19" spans="1:20">
      <c r="A19" s="8" t="str">
        <f>'S3 Maquette'!B19</f>
        <v>Compétences transversales S3</v>
      </c>
      <c r="B19" s="41" t="str">
        <f>'S3 Maquette'!C19</f>
        <v>UE</v>
      </c>
      <c r="C19" s="58">
        <f>'S3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</row>
    <row r="20" spans="1:20">
      <c r="A20" s="8" t="str">
        <f>'S3 Maquette'!B20</f>
        <v>Compétences informationnelles 2</v>
      </c>
      <c r="B20" s="41" t="str">
        <f>'S3 Maquette'!C20</f>
        <v>ECUE</v>
      </c>
      <c r="C20" s="64">
        <f>'S3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</row>
    <row r="21" spans="1:20">
      <c r="A21" s="8" t="str">
        <f>'S3 Maquette'!B21</f>
        <v>Compétences pré-professionnalisation 2</v>
      </c>
      <c r="B21" s="41" t="str">
        <f>'S3 Maquette'!C21</f>
        <v>ECUE</v>
      </c>
      <c r="C21" s="64">
        <f>'S3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</row>
    <row r="22" spans="1:20">
      <c r="A22" s="8" t="str">
        <f>'S3 Maquette'!B22</f>
        <v>Langue Vivante-3</v>
      </c>
      <c r="B22" s="41" t="str">
        <f>'S3 Maquette'!C22</f>
        <v>ECUE</v>
      </c>
      <c r="C22" s="64">
        <f>'S3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</row>
    <row r="23" spans="1:20">
      <c r="A23" s="8" t="str">
        <f>'S3 Maquette'!B23</f>
        <v>Min 1 Max 1</v>
      </c>
      <c r="B23" s="41" t="str">
        <f>'S3 Maquette'!C23</f>
        <v>OPTION</v>
      </c>
      <c r="C23" s="65">
        <f>'S3 Maquette'!F23</f>
        <v>0</v>
      </c>
      <c r="D23" s="66"/>
      <c r="E23" s="66"/>
      <c r="F23" s="66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9"/>
    </row>
    <row r="24" spans="1:20">
      <c r="A24" s="8" t="str">
        <f>'S3 Maquette'!B24</f>
        <v>Anglais 3</v>
      </c>
      <c r="B24" s="41" t="str">
        <f>'S3 Maquette'!C24</f>
        <v>ECUE</v>
      </c>
      <c r="C24" s="65">
        <f>'S3 Maquette'!F24</f>
        <v>0</v>
      </c>
      <c r="D24" s="66"/>
      <c r="E24" s="66"/>
      <c r="F24" s="66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9"/>
    </row>
    <row r="25" spans="1:20">
      <c r="A25" s="8" t="str">
        <f>'S3 Maquette'!B25</f>
        <v>Espagnol</v>
      </c>
      <c r="B25" s="41" t="str">
        <f>'S3 Maquette'!C25</f>
        <v>ECUE</v>
      </c>
      <c r="C25" s="65">
        <f>'S3 Maquette'!F25</f>
        <v>0</v>
      </c>
      <c r="D25" s="66"/>
      <c r="E25" s="66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9"/>
    </row>
    <row r="26" spans="1:20">
      <c r="A26" s="8" t="str">
        <f>'S3 Maquette'!B26</f>
        <v>Italien</v>
      </c>
      <c r="B26" s="41" t="str">
        <f>'S3 Maquette'!C26</f>
        <v>ECUE</v>
      </c>
      <c r="C26" s="65">
        <f>'S3 Maquette'!F26</f>
        <v>0</v>
      </c>
      <c r="D26" s="66"/>
      <c r="E26" s="66"/>
      <c r="F26" s="66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9"/>
    </row>
    <row r="27" spans="1:20">
      <c r="A27" s="115" t="str">
        <f>'S3 Maquette'!B27</f>
        <v>Informatique, Géomatique</v>
      </c>
      <c r="B27" s="44" t="str">
        <f>'S3 Maquette'!C27</f>
        <v>UE</v>
      </c>
      <c r="C27" s="42">
        <f>'S3 Maquette'!F27</f>
        <v>0</v>
      </c>
      <c r="D27" s="20">
        <v>6</v>
      </c>
      <c r="E27" s="20" t="s">
        <v>286</v>
      </c>
      <c r="F27" s="20" t="s">
        <v>286</v>
      </c>
      <c r="G27" s="20" t="s">
        <v>286</v>
      </c>
      <c r="H27" s="20" t="s">
        <v>286</v>
      </c>
      <c r="I27" s="20" t="s">
        <v>286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>
      <c r="A28" s="115" t="str">
        <f>'S3 Maquette'!B28</f>
        <v>Introduction à l'informatique</v>
      </c>
      <c r="B28" s="44" t="str">
        <f>'S3 Maquette'!C28</f>
        <v>ECUE</v>
      </c>
      <c r="C28" s="42">
        <f>'S3 Maquette'!F28</f>
        <v>0</v>
      </c>
      <c r="D28" s="20">
        <v>3</v>
      </c>
      <c r="E28" s="20" t="s">
        <v>286</v>
      </c>
      <c r="F28" s="20" t="s">
        <v>286</v>
      </c>
      <c r="G28" s="20" t="s">
        <v>286</v>
      </c>
      <c r="H28" s="20" t="s">
        <v>286</v>
      </c>
      <c r="I28" s="20" t="s">
        <v>286</v>
      </c>
      <c r="J28" s="40"/>
      <c r="K28" s="40" t="s">
        <v>16</v>
      </c>
      <c r="L28" s="40"/>
      <c r="M28" s="40"/>
      <c r="N28" s="40" t="s">
        <v>9</v>
      </c>
      <c r="O28" s="40" t="s">
        <v>290</v>
      </c>
      <c r="P28" s="20" t="s">
        <v>16</v>
      </c>
      <c r="Q28" s="40" t="s">
        <v>9</v>
      </c>
      <c r="R28" s="40" t="s">
        <v>290</v>
      </c>
      <c r="S28" s="40"/>
      <c r="T28" s="45"/>
    </row>
    <row r="29" spans="1:20">
      <c r="A29" s="115" t="str">
        <f>'S3 Maquette'!B29</f>
        <v>Systèmes d'Information Géographique I</v>
      </c>
      <c r="B29" s="44" t="str">
        <f>'S3 Maquette'!C29</f>
        <v>ECUE</v>
      </c>
      <c r="C29" s="42">
        <f>'S3 Maquette'!F29</f>
        <v>0</v>
      </c>
      <c r="D29" s="20">
        <v>3</v>
      </c>
      <c r="E29" s="20" t="s">
        <v>286</v>
      </c>
      <c r="F29" s="20" t="s">
        <v>286</v>
      </c>
      <c r="G29" s="20" t="s">
        <v>286</v>
      </c>
      <c r="H29" s="20" t="s">
        <v>286</v>
      </c>
      <c r="I29" s="20" t="s">
        <v>286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</row>
    <row r="30" spans="1:20">
      <c r="A30" s="115" t="str">
        <f>'S3 Maquette'!B30</f>
        <v xml:space="preserve">Droit &amp; Economie de l'Environnement </v>
      </c>
      <c r="B30" s="44" t="str">
        <f>'S3 Maquette'!C30</f>
        <v>UE</v>
      </c>
      <c r="C30" s="42">
        <f>'S3 Maquette'!F30</f>
        <v>0</v>
      </c>
      <c r="D30" s="20">
        <v>6</v>
      </c>
      <c r="E30" s="20" t="s">
        <v>286</v>
      </c>
      <c r="F30" s="20" t="s">
        <v>286</v>
      </c>
      <c r="G30" s="20" t="s">
        <v>286</v>
      </c>
      <c r="H30" s="20" t="s">
        <v>286</v>
      </c>
      <c r="I30" s="20" t="s">
        <v>286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115" t="str">
        <f>'S3 Maquette'!B31</f>
        <v>Droit administratif général 1/2</v>
      </c>
      <c r="B31" s="44" t="str">
        <f>'S3 Maquette'!C31</f>
        <v>ECUE</v>
      </c>
      <c r="C31" s="42">
        <f>'S3 Maquette'!F31</f>
        <v>0</v>
      </c>
      <c r="D31" s="20">
        <v>1</v>
      </c>
      <c r="E31" s="20" t="s">
        <v>286</v>
      </c>
      <c r="F31" s="20" t="s">
        <v>286</v>
      </c>
      <c r="G31" s="20" t="s">
        <v>286</v>
      </c>
      <c r="H31" s="20" t="s">
        <v>286</v>
      </c>
      <c r="I31" s="20" t="s">
        <v>286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>
      <c r="A32" s="115" t="str">
        <f>'S3 Maquette'!B32</f>
        <v>Inégalités, richesses et développement des nations</v>
      </c>
      <c r="B32" s="44" t="str">
        <f>'S3 Maquette'!C32</f>
        <v>ECUE</v>
      </c>
      <c r="C32" s="42">
        <f>'S3 Maquette'!F32</f>
        <v>0</v>
      </c>
      <c r="D32" s="20">
        <v>5</v>
      </c>
      <c r="E32" s="20" t="s">
        <v>286</v>
      </c>
      <c r="F32" s="20" t="s">
        <v>286</v>
      </c>
      <c r="G32" s="20" t="s">
        <v>286</v>
      </c>
      <c r="H32" s="20" t="s">
        <v>286</v>
      </c>
      <c r="I32" s="20" t="s">
        <v>286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>
      <c r="A33" s="115" t="str">
        <f>'S3 Maquette'!B33</f>
        <v>Géographie physique I</v>
      </c>
      <c r="B33" s="44" t="str">
        <f>'S3 Maquette'!C33</f>
        <v>UE</v>
      </c>
      <c r="C33" s="42">
        <f>'S3 Maquette'!F33</f>
        <v>0</v>
      </c>
      <c r="D33" s="20">
        <v>6</v>
      </c>
      <c r="E33" s="20" t="s">
        <v>286</v>
      </c>
      <c r="F33" s="20" t="s">
        <v>286</v>
      </c>
      <c r="G33" s="20" t="s">
        <v>286</v>
      </c>
      <c r="H33" s="2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>
      <c r="A34" s="115" t="str">
        <f>'S3 Maquette'!B34</f>
        <v>Pédologie &amp; érosion des sols dans le monde</v>
      </c>
      <c r="B34" s="44" t="str">
        <f>'S3 Maquette'!C34</f>
        <v>ECUE</v>
      </c>
      <c r="C34" s="42">
        <f>'S3 Maquette'!F34</f>
        <v>0</v>
      </c>
      <c r="D34" s="20">
        <v>2.5</v>
      </c>
      <c r="E34" s="20" t="s">
        <v>286</v>
      </c>
      <c r="F34" s="20" t="s">
        <v>286</v>
      </c>
      <c r="G34" s="20" t="s">
        <v>286</v>
      </c>
      <c r="H34" s="20" t="s">
        <v>286</v>
      </c>
      <c r="I34" s="20" t="s">
        <v>286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</row>
    <row r="35" spans="1:20">
      <c r="A35" s="115" t="s">
        <v>356</v>
      </c>
      <c r="B35" s="44" t="s">
        <v>19</v>
      </c>
      <c r="C35" s="42"/>
      <c r="D35" s="20">
        <v>2.5</v>
      </c>
      <c r="E35" s="20" t="s">
        <v>286</v>
      </c>
      <c r="F35" s="20" t="s">
        <v>286</v>
      </c>
      <c r="G35" s="20" t="s">
        <v>286</v>
      </c>
      <c r="H35" s="20" t="s">
        <v>286</v>
      </c>
      <c r="I35" s="20" t="s">
        <v>286</v>
      </c>
      <c r="J35" s="40"/>
      <c r="K35" s="40" t="s">
        <v>8</v>
      </c>
      <c r="L35" s="40"/>
      <c r="M35" s="40"/>
      <c r="N35" s="40"/>
      <c r="O35" s="40"/>
      <c r="P35" s="40"/>
      <c r="Q35" s="40"/>
      <c r="R35" s="40"/>
      <c r="S35" s="40"/>
      <c r="T35" s="45"/>
    </row>
    <row r="36" spans="1:20">
      <c r="A36" s="115" t="str">
        <f>'S3 Maquette'!B36</f>
        <v xml:space="preserve">Sortie Terrain </v>
      </c>
      <c r="B36" s="44" t="str">
        <f>'S3 Maquette'!C36</f>
        <v>ECUE</v>
      </c>
      <c r="C36" s="42">
        <f>'S3 Maquette'!F36</f>
        <v>0</v>
      </c>
      <c r="D36" s="20">
        <v>1</v>
      </c>
      <c r="E36" s="20" t="s">
        <v>286</v>
      </c>
      <c r="F36" s="20" t="s">
        <v>286</v>
      </c>
      <c r="G36" s="20" t="s">
        <v>286</v>
      </c>
      <c r="H36" s="20" t="s">
        <v>286</v>
      </c>
      <c r="I36" s="20" t="s">
        <v>286</v>
      </c>
      <c r="J36" s="40"/>
      <c r="K36" s="40" t="s">
        <v>8</v>
      </c>
      <c r="L36" s="40"/>
      <c r="M36" s="40">
        <v>2</v>
      </c>
      <c r="N36" s="40"/>
      <c r="O36" s="40"/>
      <c r="P36" s="40"/>
      <c r="Q36" s="40"/>
      <c r="R36" s="40"/>
      <c r="S36" s="40"/>
      <c r="T36" s="45"/>
    </row>
    <row r="37" spans="1:20">
      <c r="A37" s="115" t="str">
        <f>'S3 Maquette'!B37</f>
        <v>Projet tutoré</v>
      </c>
      <c r="B37" s="44" t="str">
        <f>'S3 Maquette'!C37</f>
        <v>UE</v>
      </c>
      <c r="C37" s="42">
        <f>'S3 Maquette'!F37</f>
        <v>0</v>
      </c>
      <c r="D37" s="20">
        <v>6</v>
      </c>
      <c r="E37" s="20" t="s">
        <v>286</v>
      </c>
      <c r="F37" s="20" t="s">
        <v>286</v>
      </c>
      <c r="G37" s="20" t="s">
        <v>286</v>
      </c>
      <c r="H37" s="20" t="s">
        <v>286</v>
      </c>
      <c r="I37" s="20" t="s">
        <v>286</v>
      </c>
      <c r="J37" s="40"/>
      <c r="K37" s="40" t="s">
        <v>8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>
      <c r="A38" s="115">
        <f>'S3 Maquette'!B38</f>
        <v>0</v>
      </c>
      <c r="B38" s="44">
        <f>'S3 Maquette'!C38</f>
        <v>0</v>
      </c>
      <c r="C38" s="42">
        <f>'S3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>
      <c r="A39" s="115">
        <f>'S3 Maquette'!B39</f>
        <v>0</v>
      </c>
      <c r="B39" s="44">
        <f>'S3 Maquette'!C39</f>
        <v>0</v>
      </c>
      <c r="C39" s="42">
        <f>'S3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>
      <c r="A40" s="115">
        <f>'S3 Maquette'!B40</f>
        <v>0</v>
      </c>
      <c r="B40" s="44">
        <f>'S3 Maquette'!C40</f>
        <v>0</v>
      </c>
      <c r="C40" s="42">
        <f>'S3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115">
        <f>'S3 Maquette'!B41</f>
        <v>0</v>
      </c>
      <c r="B41" s="44">
        <f>'S3 Maquette'!C41</f>
        <v>0</v>
      </c>
      <c r="C41" s="42">
        <f>'S3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>
      <c r="A42" s="115">
        <f>'S3 Maquette'!B42</f>
        <v>0</v>
      </c>
      <c r="B42" s="44">
        <f>'S3 Maquette'!C42</f>
        <v>0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>
      <c r="A43" s="115">
        <f>'S3 Maquette'!B43</f>
        <v>0</v>
      </c>
      <c r="B43" s="44">
        <f>'S3 Maquette'!C43</f>
        <v>0</v>
      </c>
      <c r="C43" s="42">
        <f>'S3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115">
        <f>'S3 Maquette'!B44</f>
        <v>0</v>
      </c>
      <c r="B44" s="44">
        <f>'S3 Maquette'!C44</f>
        <v>0</v>
      </c>
      <c r="C44" s="42">
        <f>'S3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115">
        <f>'S3 Maquette'!B45</f>
        <v>0</v>
      </c>
      <c r="B45" s="44">
        <f>'S3 Maquette'!C45</f>
        <v>0</v>
      </c>
      <c r="C45" s="42">
        <f>'S3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>
      <c r="A46" s="115">
        <f>'S3 Maquette'!B46</f>
        <v>0</v>
      </c>
      <c r="B46" s="44">
        <f>'S3 Maquette'!C46</f>
        <v>0</v>
      </c>
      <c r="C46" s="42">
        <f>'S3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>
      <c r="A47" s="115">
        <f>'S3 Maquette'!B47</f>
        <v>0</v>
      </c>
      <c r="B47" s="44">
        <f>'S3 Maquette'!C47</f>
        <v>0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>
      <c r="A48" s="115">
        <f>'S3 Maquette'!B48</f>
        <v>0</v>
      </c>
      <c r="B48" s="44">
        <f>'S3 Maquette'!C48</f>
        <v>0</v>
      </c>
      <c r="C48" s="42">
        <f>'S3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>
      <c r="A49" s="115">
        <f>'S3 Maquette'!B49</f>
        <v>0</v>
      </c>
      <c r="B49" s="44">
        <f>'S3 Maquette'!C49</f>
        <v>0</v>
      </c>
      <c r="C49" s="42">
        <f>'S3 Maquette'!F49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>
      <c r="A50" s="115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>
      <c r="A51" s="115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>
      <c r="A52" s="115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>
      <c r="A53" s="115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>
      <c r="A54" s="115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>
      <c r="A55" s="115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>
      <c r="A56" s="115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>
      <c r="A57" s="115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>
      <c r="A58" s="115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>
      <c r="A59" s="115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>
      <c r="A60" s="115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>
      <c r="A61" s="115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>
      <c r="A62" s="115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>
      <c r="A63" s="115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>
      <c r="A64" s="115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>
      <c r="A65" s="115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>
      <c r="A66" s="115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>
      <c r="A67" s="115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>
      <c r="A68" s="115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>
      <c r="A69" s="115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>
      <c r="A70" s="115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>
      <c r="A71" s="115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>
      <c r="A72" s="115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>
      <c r="A73" s="115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>
      <c r="A74" s="115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>
      <c r="A75" s="115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>
      <c r="A76" s="115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>
      <c r="A77" s="115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>
      <c r="A78" s="115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>
      <c r="A79" s="115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>
      <c r="A80" s="115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>
      <c r="A81" s="115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>
      <c r="A82" s="115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>
      <c r="A83" s="115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>
      <c r="A84" s="115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>
      <c r="A85" s="115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>
      <c r="A86" s="115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>
      <c r="A87" s="115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>
      <c r="A88" s="115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>
      <c r="A89" s="115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>
      <c r="A90" s="115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>
      <c r="A91" s="115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>
      <c r="A92" s="115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>
      <c r="A93" s="115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>
      <c r="A94" s="115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>
      <c r="A95" s="115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>
      <c r="A96" s="115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>
      <c r="A97" s="115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>
      <c r="A98" s="115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>
      <c r="A99" s="115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>
      <c r="A100" s="115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>
      <c r="A101" s="115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>
      <c r="A102" s="115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>
      <c r="A103" s="115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>
      <c r="A104" s="115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>
      <c r="A105" s="115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>
      <c r="A106" s="115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>
      <c r="A107" s="115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>
      <c r="A108" s="115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>
      <c r="A109" s="115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>
      <c r="A110" s="115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>
      <c r="A111" s="115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>
      <c r="A112" s="115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>
      <c r="A113" s="115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>
      <c r="A114" s="115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>
      <c r="A115" s="115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>
      <c r="A116" s="115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>
      <c r="A117" s="115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>
      <c r="A118" s="115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>
      <c r="A119" s="115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>
      <c r="A120" s="115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>
      <c r="A121" s="115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>
      <c r="A122" s="115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>
      <c r="A123" s="115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>
      <c r="A124" s="115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>
      <c r="A125" s="115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>
      <c r="A126" s="115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>
      <c r="A127" s="115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>
      <c r="A128" s="115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>
      <c r="A129" s="115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>
      <c r="A130" s="115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>
      <c r="A131" s="115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>
      <c r="A132" s="115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>
      <c r="A133" s="115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>
      <c r="A134" s="115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>
      <c r="A135" s="115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>
      <c r="A136" s="115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>
      <c r="A137" s="115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>
      <c r="A138" s="115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>
      <c r="A139" s="115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>
      <c r="A140" s="115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>
      <c r="A141" s="115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>
      <c r="A142" s="115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>
      <c r="A143" s="115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>
      <c r="A144" s="115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>
      <c r="A145" s="115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>
      <c r="A146" s="115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>
      <c r="A147" s="115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>
      <c r="A148" s="115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>
      <c r="A149" s="115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>
      <c r="A150" s="115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>
      <c r="A151" s="115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>
      <c r="A152" s="115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>
      <c r="A153" s="115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>
      <c r="A154" s="115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>
      <c r="A155" s="115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>
      <c r="A156" s="115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>
      <c r="A157" s="115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>
      <c r="A158" s="115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>
      <c r="A159" s="115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>
      <c r="A160" s="115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>
      <c r="A161" s="115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>
      <c r="A162" s="115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>
      <c r="A163" s="115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>
      <c r="A164" s="115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>
      <c r="A165" s="115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>
      <c r="A166" s="115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>
      <c r="A167" s="115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>
      <c r="A168" s="115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>
      <c r="A169" s="115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>
      <c r="A170" s="115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>
      <c r="A171" s="115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>
      <c r="A172" s="115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>
      <c r="A173" s="115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>
      <c r="A174" s="115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>
      <c r="A175" s="115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>
      <c r="A176" s="115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>
      <c r="A177" s="115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>
      <c r="A178" s="115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>
      <c r="A179" s="115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>
      <c r="A180" s="115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>
      <c r="A181" s="115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>
      <c r="A182" s="115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>
      <c r="A183" s="115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>
      <c r="A184" s="115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>
      <c r="A185" s="115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>
      <c r="A186" s="115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>
      <c r="A187" s="115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>
      <c r="A188" s="115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>
      <c r="A189" s="115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>
      <c r="A190" s="115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>
      <c r="A191" s="115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>
      <c r="A192" s="115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>
      <c r="A193" s="115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>
      <c r="A194" s="115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>
      <c r="A195" s="115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>
      <c r="A196" s="115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>
      <c r="A197" s="115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>
      <c r="A198" s="115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>
      <c r="A199" s="115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>
      <c r="A200" s="115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>
      <c r="A201" s="115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>
      <c r="A202" s="115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>
      <c r="A203" s="115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>
      <c r="A204" s="115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>
      <c r="A205" s="115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>
      <c r="A206" s="115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>
      <c r="A207" s="115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>
      <c r="A208" s="115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>
      <c r="A209" s="115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>
      <c r="A210" s="115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>
      <c r="A211" s="115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>
      <c r="A212" s="115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>
      <c r="A213" s="115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>
      <c r="A214" s="115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>
      <c r="A215" s="115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>
      <c r="A216" s="115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>
      <c r="A217" s="115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>
      <c r="A218" s="115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>
      <c r="A219" s="115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>
      <c r="A220" s="115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>
      <c r="A221" s="115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>
      <c r="A222" s="115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>
      <c r="A223" s="115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>
      <c r="A224" s="115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>
      <c r="A225" s="115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>
      <c r="A226" s="115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>
      <c r="A227" s="115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>
      <c r="A228" s="115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>
      <c r="A229" s="115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>
      <c r="A230" s="115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>
      <c r="A231" s="115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>
      <c r="A232" s="115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>
      <c r="A233" s="115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>
      <c r="A234" s="115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>
      <c r="A235" s="115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>
      <c r="A236" s="115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>
      <c r="A237" s="115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>
      <c r="A238" s="115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>
      <c r="A239" s="115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>
      <c r="A240" s="115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>
      <c r="A241" s="115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>
      <c r="A242" s="115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>
      <c r="A243" s="115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>
      <c r="A244" s="115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>
      <c r="A245" s="115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>
      <c r="A246" s="115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>
      <c r="A247" s="115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>
      <c r="A248" s="115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>
      <c r="A249" s="115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>
      <c r="A250" s="115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>
      <c r="A251" s="115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>
      <c r="A252" s="115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>
      <c r="A253" s="115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>
      <c r="A254" s="115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>
      <c r="A255" s="115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>
      <c r="A256" s="115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>
      <c r="A257" s="115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>
      <c r="A258" s="115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>
      <c r="A259" s="115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>
      <c r="A260" s="115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>
      <c r="A261" s="115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>
      <c r="A262" s="115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>
      <c r="A263" s="115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>
      <c r="A264" s="115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>
      <c r="A265" s="115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>
      <c r="A266" s="115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>
      <c r="A267" s="115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>
      <c r="A268" s="115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>
      <c r="A269" s="115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>
      <c r="A270" s="115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>
      <c r="A271" s="115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>
      <c r="A272" s="115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>
      <c r="A273" s="115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>
      <c r="A274" s="115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>
      <c r="A275" s="115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>
      <c r="A276" s="115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>
      <c r="A277" s="115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>
      <c r="A278" s="115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>
      <c r="A279" s="115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>
      <c r="A280" s="115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>
      <c r="A281" s="115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>
      <c r="A282" s="115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>
      <c r="A283" s="115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>
      <c r="A284" s="115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>
      <c r="A285" s="115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>
      <c r="A286" s="115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>
      <c r="A287" s="115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>
      <c r="A288" s="115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>
      <c r="A289" s="115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>
      <c r="A290" s="115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>
      <c r="A291" s="115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>
      <c r="A292" s="115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>
      <c r="A293" s="115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>
      <c r="A294" s="115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>
      <c r="A295" s="115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>
      <c r="A296" s="115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>
      <c r="A297" s="115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>
      <c r="A298" s="115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>
      <c r="A299" s="115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>
      <c r="A300" s="115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>
      <c r="A301" s="115">
        <f>'S3 Maquette'!B301</f>
        <v>0</v>
      </c>
      <c r="B301" s="44">
        <f>'S3 Maquette'!C301</f>
        <v>0</v>
      </c>
      <c r="C301" s="42">
        <f>'S3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2:A1000">
    <cfRule type="expression" dxfId="395" priority="23">
      <formula>$C1="Parcours Pédagogique"</formula>
    </cfRule>
    <cfRule type="expression" dxfId="394" priority="24">
      <formula>$C1="BLOC"</formula>
    </cfRule>
    <cfRule type="expression" dxfId="393" priority="25">
      <formula>$C1="OPTION"</formula>
    </cfRule>
  </conditionalFormatting>
  <conditionalFormatting sqref="A18:S27 A28:M28 A29:S301 T18">
    <cfRule type="expression" dxfId="392" priority="30">
      <formula>$C18="Modification MCC"</formula>
    </cfRule>
  </conditionalFormatting>
  <conditionalFormatting sqref="B1:S7 C8:S9 C10 E10 J10:S11 B12:M12 P12 B13:L13 B14:N14 P14:S17 B15:M17 B302:S1000">
    <cfRule type="expression" dxfId="391" priority="27">
      <formula>$D1="Modification"</formula>
    </cfRule>
    <cfRule type="expression" dxfId="390" priority="28">
      <formula>$D1="Création"</formula>
    </cfRule>
    <cfRule type="expression" dxfId="389" priority="29">
      <formula>$D1="Fermeture"</formula>
    </cfRule>
  </conditionalFormatting>
  <conditionalFormatting sqref="B1:S7 C8:S9 J10:S11 B12:M12 B13:L13 B14:N14 B15:M17 B302:S1000 P14:S17 C10 E10 P12">
    <cfRule type="expression" dxfId="388" priority="26">
      <formula>$D1="Modification MCC"</formula>
    </cfRule>
  </conditionalFormatting>
  <conditionalFormatting sqref="C1:S9 C10 E10 J10:S11">
    <cfRule type="expression" dxfId="387" priority="18">
      <formula>$B1="Option"</formula>
    </cfRule>
  </conditionalFormatting>
  <conditionalFormatting sqref="C12:S1002">
    <cfRule type="expression" dxfId="386" priority="1">
      <formula>$B12="Option"</formula>
    </cfRule>
  </conditionalFormatting>
  <conditionalFormatting sqref="J1:J1002">
    <cfRule type="expression" dxfId="385" priority="22">
      <formula>$I1="NON"</formula>
    </cfRule>
  </conditionalFormatting>
  <conditionalFormatting sqref="L18:L301">
    <cfRule type="expression" dxfId="384" priority="35">
      <formula>$K18="CCI (CC Intégral)"</formula>
    </cfRule>
  </conditionalFormatting>
  <conditionalFormatting sqref="M1:M1002 L18:L301">
    <cfRule type="expression" dxfId="383" priority="34">
      <formula>$K1="CT (Contrôle terminal)"</formula>
    </cfRule>
  </conditionalFormatting>
  <conditionalFormatting sqref="N1:O1002">
    <cfRule type="expression" dxfId="382" priority="2">
      <formula>$K1="CCI (CC Intégral)"</formula>
    </cfRule>
  </conditionalFormatting>
  <conditionalFormatting sqref="N28:O28">
    <cfRule type="expression" dxfId="381" priority="3">
      <formula>$C28="Modification MCC"</formula>
    </cfRule>
    <cfRule type="expression" dxfId="380" priority="4">
      <formula>$C28="Modification"</formula>
    </cfRule>
    <cfRule type="expression" dxfId="379" priority="5">
      <formula>$C28="Création"</formula>
    </cfRule>
    <cfRule type="expression" dxfId="378" priority="6">
      <formula>$C28="Fermeture"</formula>
    </cfRule>
  </conditionalFormatting>
  <conditionalFormatting sqref="P28:R28">
    <cfRule type="expression" dxfId="377" priority="9">
      <formula>$C28="Modification MCC"</formula>
    </cfRule>
    <cfRule type="expression" dxfId="376" priority="10">
      <formula>$C28="Modification"</formula>
    </cfRule>
    <cfRule type="expression" dxfId="375" priority="11">
      <formula>$C28="Création"</formula>
    </cfRule>
    <cfRule type="expression" dxfId="374" priority="12">
      <formula>$C28="Fermeture"</formula>
    </cfRule>
  </conditionalFormatting>
  <conditionalFormatting sqref="Q1:R1002">
    <cfRule type="expression" dxfId="373" priority="8">
      <formula>$P1="Autres"</formula>
    </cfRule>
  </conditionalFormatting>
  <conditionalFormatting sqref="S1:S27 T18 S29:S1002">
    <cfRule type="expression" dxfId="372" priority="19">
      <formula>$P1="CT (Contrôle terminal)"</formula>
    </cfRule>
  </conditionalFormatting>
  <conditionalFormatting sqref="S28">
    <cfRule type="expression" dxfId="371" priority="13">
      <formula>$R28="CT (Contrôle terminal)"</formula>
    </cfRule>
    <cfRule type="expression" dxfId="370" priority="14">
      <formula>$C28="Modification MCC"</formula>
    </cfRule>
    <cfRule type="expression" dxfId="369" priority="15">
      <formula>$C28="Modification"</formula>
    </cfRule>
    <cfRule type="expression" dxfId="368" priority="16">
      <formula>$C28="Création"</formula>
    </cfRule>
    <cfRule type="expression" dxfId="367" priority="17">
      <formula>$C28="Fermeture"</formula>
    </cfRule>
  </conditionalFormatting>
  <conditionalFormatting sqref="T18 A18:S27 A28:M28 A29:S301">
    <cfRule type="expression" dxfId="366" priority="31">
      <formula>$C18="Modification"</formula>
    </cfRule>
    <cfRule type="expression" dxfId="365" priority="32">
      <formula>$C18="Création"</formula>
    </cfRule>
    <cfRule type="expression" dxfId="364" priority="33">
      <formula>$C18="Fermeture"</formula>
    </cfRule>
  </conditionalFormatting>
  <dataValidations count="6">
    <dataValidation type="list" allowBlank="1" showInputMessage="1" showErrorMessage="1" sqref="Q19:Q301 N19:N301" xr:uid="{00000000-0002-0000-0800-000000000000}">
      <formula1>List_Controle</formula1>
    </dataValidation>
    <dataValidation type="list" allowBlank="1" showInputMessage="1" showErrorMessage="1" sqref="K19:K301" xr:uid="{00000000-0002-0000-0800-000001000000}">
      <formula1>List_Controle2</formula1>
    </dataValidation>
    <dataValidation type="list" allowBlank="1" showInputMessage="1" showErrorMessage="1" sqref="C19:C301" xr:uid="{00000000-0002-0000-0800-000002000000}">
      <formula1>"Modification MCC"</formula1>
    </dataValidation>
    <dataValidation type="list" allowBlank="1" showInputMessage="1" showErrorMessage="1" sqref="D1:D6" xr:uid="{00000000-0002-0000-0800-000003000000}">
      <formula1>"Obligatoire, Facultatif, Complémentaire"</formula1>
    </dataValidation>
    <dataValidation type="list" allowBlank="1" showInputMessage="1" showErrorMessage="1" sqref="P19:P301" xr:uid="{00000000-0002-0000-0800-000004000000}">
      <formula1>"CT (Contrôle terminal), Autres"</formula1>
    </dataValidation>
    <dataValidation type="list" allowBlank="1" showInputMessage="1" showErrorMessage="1" sqref="E19:I301" xr:uid="{00000000-0002-0000-0800-000005000000}">
      <formula1>"OUI, NON"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877C9214-29B1-4995-9B14-0F6B954C59E0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2024-11-04T14:23:59Z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