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e/Documents/DERMG/NOUVEAU SITE DERMG/CONSTRUCTION SITE/STAGES/"/>
    </mc:Choice>
  </mc:AlternateContent>
  <xr:revisionPtr revIDLastSave="0" documentId="8_{0E14B64C-4D54-034C-944D-FF43CAB8CA38}" xr6:coauthVersionLast="45" xr6:coauthVersionMax="45" xr10:uidLastSave="{00000000-0000-0000-0000-000000000000}"/>
  <bookViews>
    <workbookView xWindow="0" yWindow="460" windowWidth="16380" windowHeight="8200" tabRatio="500" activeTab="6" xr2:uid="{00000000-000D-0000-FFFF-FFFF00000000}"/>
  </bookViews>
  <sheets>
    <sheet name="Légende" sheetId="1" r:id="rId1"/>
    <sheet name="Mois 1" sheetId="2" r:id="rId2"/>
    <sheet name="Mois 2" sheetId="3" r:id="rId3"/>
    <sheet name="Mois 3" sheetId="4" r:id="rId4"/>
    <sheet name="Mois 4" sheetId="5" r:id="rId5"/>
    <sheet name="Mois 5" sheetId="6" r:id="rId6"/>
    <sheet name="Mois 6" sheetId="7" r:id="rId7"/>
  </sheets>
  <definedNames>
    <definedName name="_ftnref1" localSheetId="0">Légende!$B$27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S26" i="7" l="1"/>
  <c r="AP26" i="7"/>
  <c r="AW23" i="7" s="1"/>
  <c r="AM26" i="7"/>
  <c r="AS25" i="7"/>
  <c r="AP25" i="7"/>
  <c r="AW25" i="7" s="1"/>
  <c r="AM25" i="7"/>
  <c r="AS24" i="7"/>
  <c r="AP24" i="7"/>
  <c r="AW24" i="7" s="1"/>
  <c r="AZ25" i="7" s="1"/>
  <c r="AM24" i="7"/>
  <c r="AZ23" i="7"/>
  <c r="AM23" i="7"/>
  <c r="AS22" i="7"/>
  <c r="AP22" i="7"/>
  <c r="AM22" i="7"/>
  <c r="AS21" i="7"/>
  <c r="AP21" i="7"/>
  <c r="AW21" i="7" s="1"/>
  <c r="AZ22" i="7" s="1"/>
  <c r="AM21" i="7"/>
  <c r="AW20" i="7"/>
  <c r="AS20" i="7"/>
  <c r="AP20" i="7"/>
  <c r="AM20" i="7"/>
  <c r="AZ19" i="7"/>
  <c r="AM19" i="7"/>
  <c r="AW19" i="7" s="1"/>
  <c r="AS18" i="7"/>
  <c r="AP18" i="7"/>
  <c r="AW15" i="7" s="1"/>
  <c r="AM18" i="7"/>
  <c r="AW17" i="7"/>
  <c r="AZ18" i="7" s="1"/>
  <c r="AS17" i="7"/>
  <c r="AP17" i="7"/>
  <c r="AM17" i="7"/>
  <c r="AW16" i="7"/>
  <c r="AZ17" i="7" s="1"/>
  <c r="BC17" i="7" s="1"/>
  <c r="AS16" i="7"/>
  <c r="AP16" i="7"/>
  <c r="AM16" i="7"/>
  <c r="AZ15" i="7"/>
  <c r="AM15" i="7"/>
  <c r="AS14" i="7"/>
  <c r="AP14" i="7"/>
  <c r="AM14" i="7"/>
  <c r="AW13" i="7"/>
  <c r="AS13" i="7"/>
  <c r="AP13" i="7"/>
  <c r="AM13" i="7"/>
  <c r="AW12" i="7"/>
  <c r="AZ13" i="7" s="1"/>
  <c r="AS12" i="7"/>
  <c r="AP12" i="7"/>
  <c r="AM12" i="7"/>
  <c r="AW11" i="7" s="1"/>
  <c r="AZ11" i="7"/>
  <c r="AM11" i="7"/>
  <c r="AS10" i="7"/>
  <c r="AP10" i="7"/>
  <c r="AM10" i="7"/>
  <c r="AW9" i="7"/>
  <c r="AS9" i="7"/>
  <c r="AP9" i="7"/>
  <c r="AM9" i="7"/>
  <c r="AW8" i="7"/>
  <c r="AZ9" i="7" s="1"/>
  <c r="AS8" i="7"/>
  <c r="AP8" i="7"/>
  <c r="AM8" i="7"/>
  <c r="AZ7" i="7"/>
  <c r="AM7" i="7"/>
  <c r="AW7" i="7" s="1"/>
  <c r="AS6" i="7"/>
  <c r="AP6" i="7"/>
  <c r="AM6" i="7"/>
  <c r="AW5" i="7"/>
  <c r="AS5" i="7"/>
  <c r="AP5" i="7"/>
  <c r="AM5" i="7"/>
  <c r="AS4" i="7"/>
  <c r="AP4" i="7"/>
  <c r="AW4" i="7" s="1"/>
  <c r="AZ5" i="7" s="1"/>
  <c r="AM4" i="7"/>
  <c r="AZ3" i="7"/>
  <c r="AM3" i="7"/>
  <c r="AW3" i="7" s="1"/>
  <c r="AS26" i="6"/>
  <c r="AP26" i="6"/>
  <c r="AW23" i="6" s="1"/>
  <c r="AM26" i="6"/>
  <c r="AS25" i="6"/>
  <c r="AP25" i="6"/>
  <c r="AW25" i="6" s="1"/>
  <c r="AM25" i="6"/>
  <c r="AW24" i="6"/>
  <c r="AS24" i="6"/>
  <c r="AP24" i="6"/>
  <c r="AM24" i="6"/>
  <c r="AM23" i="6"/>
  <c r="AS22" i="6"/>
  <c r="AP22" i="6"/>
  <c r="AM22" i="6"/>
  <c r="AS21" i="6"/>
  <c r="AP21" i="6"/>
  <c r="AW21" i="6" s="1"/>
  <c r="AM21" i="6"/>
  <c r="AS20" i="6"/>
  <c r="AP20" i="6"/>
  <c r="AW20" i="6" s="1"/>
  <c r="AM20" i="6"/>
  <c r="AM19" i="6"/>
  <c r="AW19" i="6" s="1"/>
  <c r="AS18" i="6"/>
  <c r="AP18" i="6"/>
  <c r="AM18" i="6"/>
  <c r="AS17" i="6"/>
  <c r="AP17" i="6"/>
  <c r="AW17" i="6" s="1"/>
  <c r="AM17" i="6"/>
  <c r="AW16" i="6"/>
  <c r="AS16" i="6"/>
  <c r="AP16" i="6"/>
  <c r="AM16" i="6"/>
  <c r="AW15" i="6"/>
  <c r="AM15" i="6"/>
  <c r="AS14" i="6"/>
  <c r="AP14" i="6"/>
  <c r="AM14" i="6"/>
  <c r="AS13" i="6"/>
  <c r="AP13" i="6"/>
  <c r="AW13" i="6" s="1"/>
  <c r="AM13" i="6"/>
  <c r="AS12" i="6"/>
  <c r="AP12" i="6"/>
  <c r="AW12" i="6" s="1"/>
  <c r="AM12" i="6"/>
  <c r="AW11" i="6" s="1"/>
  <c r="AM11" i="6"/>
  <c r="AS10" i="6"/>
  <c r="AP10" i="6"/>
  <c r="AW7" i="6" s="1"/>
  <c r="AM10" i="6"/>
  <c r="AW9" i="6"/>
  <c r="AZ10" i="7" s="1"/>
  <c r="AS9" i="6"/>
  <c r="AP9" i="6"/>
  <c r="AM9" i="6"/>
  <c r="AW8" i="6"/>
  <c r="AS8" i="6"/>
  <c r="AP8" i="6"/>
  <c r="AM8" i="6"/>
  <c r="AM7" i="6"/>
  <c r="AS6" i="6"/>
  <c r="AP6" i="6"/>
  <c r="AM6" i="6"/>
  <c r="AS5" i="6"/>
  <c r="AP5" i="6"/>
  <c r="AW5" i="6" s="1"/>
  <c r="AZ6" i="7" s="1"/>
  <c r="AM5" i="6"/>
  <c r="AW4" i="6"/>
  <c r="AS4" i="6"/>
  <c r="AP4" i="6"/>
  <c r="AM4" i="6"/>
  <c r="AW3" i="6" s="1"/>
  <c r="AM3" i="6"/>
  <c r="AS26" i="5"/>
  <c r="AP26" i="5"/>
  <c r="AW23" i="5" s="1"/>
  <c r="AM26" i="5"/>
  <c r="AW25" i="5"/>
  <c r="AS25" i="5"/>
  <c r="AP25" i="5"/>
  <c r="AM25" i="5"/>
  <c r="AW24" i="5"/>
  <c r="AS24" i="5"/>
  <c r="AP24" i="5"/>
  <c r="AM24" i="5"/>
  <c r="AM23" i="5"/>
  <c r="AS22" i="5"/>
  <c r="AP22" i="5"/>
  <c r="AM22" i="5"/>
  <c r="AS21" i="5"/>
  <c r="AP21" i="5"/>
  <c r="AW21" i="5" s="1"/>
  <c r="AM21" i="5"/>
  <c r="AW20" i="5"/>
  <c r="AS20" i="5"/>
  <c r="AP20" i="5"/>
  <c r="AM20" i="5"/>
  <c r="AM19" i="5"/>
  <c r="AW19" i="5" s="1"/>
  <c r="AS18" i="5"/>
  <c r="AP18" i="5"/>
  <c r="AM18" i="5"/>
  <c r="AW17" i="5"/>
  <c r="AS17" i="5"/>
  <c r="AP17" i="5"/>
  <c r="AM17" i="5"/>
  <c r="AW16" i="5"/>
  <c r="AS16" i="5"/>
  <c r="AP16" i="5"/>
  <c r="AM16" i="5"/>
  <c r="AW15" i="5" s="1"/>
  <c r="AM15" i="5"/>
  <c r="AS14" i="5"/>
  <c r="AP14" i="5"/>
  <c r="AM14" i="5"/>
  <c r="AW13" i="5"/>
  <c r="AS13" i="5"/>
  <c r="AP13" i="5"/>
  <c r="AM13" i="5"/>
  <c r="AW12" i="5"/>
  <c r="AS12" i="5"/>
  <c r="AP12" i="5"/>
  <c r="AM12" i="5"/>
  <c r="AM11" i="5"/>
  <c r="AW11" i="5" s="1"/>
  <c r="AS10" i="5"/>
  <c r="AP10" i="5"/>
  <c r="AM10" i="5"/>
  <c r="AW9" i="5"/>
  <c r="AS9" i="5"/>
  <c r="AP9" i="5"/>
  <c r="AM9" i="5"/>
  <c r="AW8" i="5"/>
  <c r="AS8" i="5"/>
  <c r="AP8" i="5"/>
  <c r="AM8" i="5"/>
  <c r="AW7" i="5" s="1"/>
  <c r="AM7" i="5"/>
  <c r="AS6" i="5"/>
  <c r="AP6" i="5"/>
  <c r="AM6" i="5"/>
  <c r="AW5" i="5"/>
  <c r="AS5" i="5"/>
  <c r="AP5" i="5"/>
  <c r="AM5" i="5"/>
  <c r="AW4" i="5"/>
  <c r="AS4" i="5"/>
  <c r="AP4" i="5"/>
  <c r="AM4" i="5"/>
  <c r="AM3" i="5"/>
  <c r="AW3" i="5" s="1"/>
  <c r="AS26" i="4"/>
  <c r="AP26" i="4"/>
  <c r="AM26" i="4"/>
  <c r="AW25" i="4"/>
  <c r="AS25" i="4"/>
  <c r="AP25" i="4"/>
  <c r="AM25" i="4"/>
  <c r="AW24" i="4"/>
  <c r="BB25" i="4" s="1"/>
  <c r="AS24" i="4"/>
  <c r="AP24" i="4"/>
  <c r="AM24" i="4"/>
  <c r="AM23" i="4"/>
  <c r="AW23" i="4" s="1"/>
  <c r="BB23" i="4" s="1"/>
  <c r="AS22" i="4"/>
  <c r="AP22" i="4"/>
  <c r="AW19" i="4" s="1"/>
  <c r="AM22" i="4"/>
  <c r="AW21" i="4"/>
  <c r="AS21" i="4"/>
  <c r="AP21" i="4"/>
  <c r="AM21" i="4"/>
  <c r="AW20" i="4"/>
  <c r="AS20" i="4"/>
  <c r="AP20" i="4"/>
  <c r="AM20" i="4"/>
  <c r="AM19" i="4"/>
  <c r="AS18" i="4"/>
  <c r="BB16" i="4" s="1"/>
  <c r="AZ16" i="7" s="1"/>
  <c r="BC16" i="7" s="1"/>
  <c r="BF16" i="7" s="1"/>
  <c r="AP18" i="4"/>
  <c r="AM18" i="4"/>
  <c r="AS17" i="4"/>
  <c r="AP17" i="4"/>
  <c r="AW17" i="4" s="1"/>
  <c r="BB18" i="4" s="1"/>
  <c r="AM17" i="4"/>
  <c r="AW16" i="4"/>
  <c r="AS16" i="4"/>
  <c r="AP16" i="4"/>
  <c r="AM16" i="4"/>
  <c r="AW15" i="4" s="1"/>
  <c r="AM15" i="4"/>
  <c r="AS14" i="4"/>
  <c r="AP14" i="4"/>
  <c r="AM14" i="4"/>
  <c r="AS13" i="4"/>
  <c r="AP13" i="4"/>
  <c r="AW13" i="4" s="1"/>
  <c r="AM13" i="4"/>
  <c r="AW12" i="4"/>
  <c r="BB13" i="4" s="1"/>
  <c r="AS12" i="4"/>
  <c r="AP12" i="4"/>
  <c r="AM12" i="4"/>
  <c r="AM11" i="4"/>
  <c r="AW11" i="4" s="1"/>
  <c r="AS10" i="4"/>
  <c r="BB8" i="4" s="1"/>
  <c r="AZ8" i="7" s="1"/>
  <c r="BC8" i="7" s="1"/>
  <c r="BF8" i="7" s="1"/>
  <c r="AP10" i="4"/>
  <c r="AM10" i="4"/>
  <c r="AS9" i="4"/>
  <c r="AP9" i="4"/>
  <c r="AW9" i="4" s="1"/>
  <c r="AM9" i="4"/>
  <c r="AS8" i="4"/>
  <c r="AP8" i="4"/>
  <c r="AW8" i="4" s="1"/>
  <c r="AM8" i="4"/>
  <c r="AW7" i="4"/>
  <c r="AM7" i="4"/>
  <c r="AS6" i="4"/>
  <c r="BB4" i="4" s="1"/>
  <c r="AZ4" i="7" s="1"/>
  <c r="BC4" i="7" s="1"/>
  <c r="BF4" i="7" s="1"/>
  <c r="AP6" i="4"/>
  <c r="AM6" i="4"/>
  <c r="AW5" i="4"/>
  <c r="AS5" i="4"/>
  <c r="AP5" i="4"/>
  <c r="AM5" i="4"/>
  <c r="AS4" i="4"/>
  <c r="AP4" i="4"/>
  <c r="AW4" i="4" s="1"/>
  <c r="AM4" i="4"/>
  <c r="AM3" i="4"/>
  <c r="AW3" i="4" s="1"/>
  <c r="AS26" i="3"/>
  <c r="BB24" i="4" s="1"/>
  <c r="AZ24" i="7" s="1"/>
  <c r="BC24" i="7" s="1"/>
  <c r="BF24" i="7" s="1"/>
  <c r="AP26" i="3"/>
  <c r="AM26" i="3"/>
  <c r="AS25" i="3"/>
  <c r="AP25" i="3"/>
  <c r="AW25" i="3" s="1"/>
  <c r="AM25" i="3"/>
  <c r="AW24" i="3"/>
  <c r="AS24" i="3"/>
  <c r="AP24" i="3"/>
  <c r="AM24" i="3"/>
  <c r="AW23" i="3" s="1"/>
  <c r="AM23" i="3"/>
  <c r="AS22" i="3"/>
  <c r="BB20" i="4" s="1"/>
  <c r="AZ20" i="7" s="1"/>
  <c r="BC20" i="7" s="1"/>
  <c r="BF20" i="7" s="1"/>
  <c r="AP22" i="3"/>
  <c r="AM22" i="3"/>
  <c r="AW21" i="3"/>
  <c r="AS21" i="3"/>
  <c r="AP21" i="3"/>
  <c r="AM21" i="3"/>
  <c r="AW20" i="3"/>
  <c r="AS20" i="3"/>
  <c r="AP20" i="3"/>
  <c r="AM20" i="3"/>
  <c r="AM19" i="3"/>
  <c r="AW19" i="3" s="1"/>
  <c r="AS18" i="3"/>
  <c r="AP18" i="3"/>
  <c r="AM18" i="3"/>
  <c r="AW17" i="3"/>
  <c r="AS17" i="3"/>
  <c r="AP17" i="3"/>
  <c r="AM17" i="3"/>
  <c r="AW15" i="3" s="1"/>
  <c r="AW16" i="3"/>
  <c r="BB17" i="4" s="1"/>
  <c r="AS16" i="3"/>
  <c r="AP16" i="3"/>
  <c r="AM16" i="3"/>
  <c r="AM15" i="3"/>
  <c r="AS14" i="3"/>
  <c r="BB12" i="4" s="1"/>
  <c r="AZ12" i="7" s="1"/>
  <c r="BC12" i="7" s="1"/>
  <c r="BF12" i="7" s="1"/>
  <c r="AP14" i="3"/>
  <c r="AM14" i="3"/>
  <c r="AW13" i="3"/>
  <c r="AS13" i="3"/>
  <c r="AP13" i="3"/>
  <c r="AM13" i="3"/>
  <c r="AS12" i="3"/>
  <c r="AP12" i="3"/>
  <c r="AW12" i="3" s="1"/>
  <c r="AM12" i="3"/>
  <c r="AM11" i="3"/>
  <c r="AW11" i="3" s="1"/>
  <c r="AS10" i="3"/>
  <c r="AP10" i="3"/>
  <c r="AM10" i="3"/>
  <c r="AW9" i="3"/>
  <c r="AS9" i="3"/>
  <c r="AP9" i="3"/>
  <c r="AM9" i="3"/>
  <c r="AS8" i="3"/>
  <c r="AP8" i="3"/>
  <c r="AW8" i="3" s="1"/>
  <c r="AM8" i="3"/>
  <c r="AM7" i="3"/>
  <c r="AW7" i="3" s="1"/>
  <c r="AS6" i="3"/>
  <c r="AP6" i="3"/>
  <c r="AM6" i="3"/>
  <c r="AS5" i="3"/>
  <c r="AP5" i="3"/>
  <c r="AW5" i="3" s="1"/>
  <c r="BB6" i="4" s="1"/>
  <c r="AM5" i="3"/>
  <c r="AS4" i="3"/>
  <c r="AP4" i="3"/>
  <c r="AW4" i="3" s="1"/>
  <c r="AM4" i="3"/>
  <c r="AM3" i="3"/>
  <c r="AW3" i="3" s="1"/>
  <c r="AS26" i="2"/>
  <c r="AP26" i="2"/>
  <c r="AM26" i="2"/>
  <c r="AW25" i="2"/>
  <c r="AS25" i="2"/>
  <c r="AP25" i="2"/>
  <c r="AM25" i="2"/>
  <c r="AS24" i="2"/>
  <c r="AP24" i="2"/>
  <c r="AW24" i="2" s="1"/>
  <c r="AM24" i="2"/>
  <c r="AM23" i="2"/>
  <c r="AW23" i="2" s="1"/>
  <c r="AS22" i="2"/>
  <c r="AP22" i="2"/>
  <c r="AM22" i="2"/>
  <c r="AS21" i="2"/>
  <c r="AP21" i="2"/>
  <c r="AW21" i="2" s="1"/>
  <c r="AM21" i="2"/>
  <c r="AS20" i="2"/>
  <c r="AP20" i="2"/>
  <c r="AW20" i="2" s="1"/>
  <c r="AM20" i="2"/>
  <c r="AW19" i="2"/>
  <c r="AM19" i="2"/>
  <c r="AS18" i="2"/>
  <c r="AP18" i="2"/>
  <c r="AM18" i="2"/>
  <c r="AS17" i="2"/>
  <c r="AP17" i="2"/>
  <c r="AW17" i="2" s="1"/>
  <c r="AM17" i="2"/>
  <c r="AW16" i="2"/>
  <c r="AS16" i="2"/>
  <c r="AP16" i="2"/>
  <c r="AM16" i="2"/>
  <c r="AM15" i="2"/>
  <c r="AW15" i="2" s="1"/>
  <c r="AS14" i="2"/>
  <c r="AP14" i="2"/>
  <c r="AW11" i="2" s="1"/>
  <c r="AM14" i="2"/>
  <c r="AS13" i="2"/>
  <c r="AP13" i="2"/>
  <c r="AW13" i="2" s="1"/>
  <c r="AM13" i="2"/>
  <c r="AS12" i="2"/>
  <c r="AP12" i="2"/>
  <c r="AW12" i="2" s="1"/>
  <c r="AM12" i="2"/>
  <c r="AM11" i="2"/>
  <c r="AS10" i="2"/>
  <c r="AP10" i="2"/>
  <c r="AM10" i="2"/>
  <c r="AS9" i="2"/>
  <c r="AP9" i="2"/>
  <c r="AW9" i="2" s="1"/>
  <c r="AM9" i="2"/>
  <c r="AS8" i="2"/>
  <c r="AW7" i="2" s="1"/>
  <c r="AP8" i="2"/>
  <c r="AW8" i="2" s="1"/>
  <c r="AM8" i="2"/>
  <c r="AM7" i="2"/>
  <c r="AS6" i="2"/>
  <c r="AP6" i="2"/>
  <c r="AM6" i="2"/>
  <c r="AS5" i="2"/>
  <c r="AP5" i="2"/>
  <c r="AW5" i="2" s="1"/>
  <c r="AM5" i="2"/>
  <c r="AW4" i="2"/>
  <c r="AS4" i="2"/>
  <c r="AP4" i="2"/>
  <c r="AM4" i="2"/>
  <c r="AM3" i="2"/>
  <c r="AW3" i="2" s="1"/>
  <c r="BC13" i="7" l="1"/>
  <c r="BB14" i="4"/>
  <c r="BC18" i="7"/>
  <c r="BC23" i="7"/>
  <c r="AZ14" i="7"/>
  <c r="BC14" i="7" s="1"/>
  <c r="BC25" i="7"/>
  <c r="BC3" i="7"/>
  <c r="BC5" i="7"/>
  <c r="BB9" i="4"/>
  <c r="BC9" i="7" s="1"/>
  <c r="BB10" i="4"/>
  <c r="BC10" i="7" s="1"/>
  <c r="BC6" i="7"/>
  <c r="BC19" i="7"/>
  <c r="BB7" i="4"/>
  <c r="BC7" i="7" s="1"/>
  <c r="BB15" i="4"/>
  <c r="AZ26" i="7"/>
  <c r="BB3" i="4"/>
  <c r="BB5" i="4"/>
  <c r="BC15" i="7"/>
  <c r="BB26" i="4"/>
  <c r="AZ21" i="7"/>
  <c r="BB21" i="4"/>
  <c r="BB22" i="4"/>
  <c r="BC22" i="7" s="1"/>
  <c r="BB11" i="4"/>
  <c r="BC11" i="7" s="1"/>
  <c r="BB19" i="4"/>
  <c r="BC21" i="7" l="1"/>
  <c r="BC26" i="7"/>
</calcChain>
</file>

<file path=xl/sharedStrings.xml><?xml version="1.0" encoding="utf-8"?>
<sst xmlns="http://schemas.openxmlformats.org/spreadsheetml/2006/main" count="956" uniqueCount="67">
  <si>
    <t>LEGENDE</t>
  </si>
  <si>
    <t>(les dénominations sont données à titre indicatifs, en dehors de Cs qui est cadré reglementairement)</t>
  </si>
  <si>
    <t>P</t>
  </si>
  <si>
    <t xml:space="preserve">Présence </t>
  </si>
  <si>
    <t>Journée en stage</t>
  </si>
  <si>
    <t>8 demi-journées par semaine</t>
  </si>
  <si>
    <t>Hs</t>
  </si>
  <si>
    <t xml:space="preserve">Journée de formation Hors-Stage </t>
  </si>
  <si>
    <t>Hsu : ½ journée de formation universitaire par semaine </t>
  </si>
  <si>
    <t>Hsa : ½ journée de formation personnelle par semaine </t>
  </si>
  <si>
    <t>CA</t>
  </si>
  <si>
    <t>Congé annuel</t>
  </si>
  <si>
    <r>
      <rPr>
        <sz val="12"/>
        <color rgb="FF000000"/>
        <rFont val="Cambria"/>
        <family val="1"/>
        <charset val="1"/>
      </rPr>
      <t>30 jours ouvrables par an (soit 5 semaines – 6 jours par semaine – lundi-samedi) soit 60 demi-journées (</t>
    </r>
    <r>
      <rPr>
        <sz val="11"/>
        <color rgb="FF000000"/>
        <rFont val="Calibri"/>
        <family val="2"/>
        <charset val="1"/>
      </rPr>
      <t>art. R. 6153-12 du CSP)</t>
    </r>
  </si>
  <si>
    <t>Pour tout vendredi posé, le samedi est decompté (et doit être noté sur le tableau de service)</t>
  </si>
  <si>
    <t>Maximum 24 jours ouvrables en 1 fois</t>
  </si>
  <si>
    <t>G / Cs</t>
  </si>
  <si>
    <t xml:space="preserve">Garde et Continuité de service </t>
  </si>
  <si>
    <t>Cs = garde intervenant en plus du travail de garde normal (soit plus de 4 gardes de semaine par mois et plus d’une garde de dimanche/férié par mois)</t>
  </si>
  <si>
    <t>Rs / Rh</t>
  </si>
  <si>
    <t xml:space="preserve">Récupération </t>
  </si>
  <si>
    <t>Rs = repos de sécurité : les gardes donnent droit à un repos de sécurité</t>
  </si>
  <si>
    <t>Rh : repos hebdomadaire</t>
  </si>
  <si>
    <t>F/Fw</t>
  </si>
  <si>
    <t>Férié</t>
  </si>
  <si>
    <t xml:space="preserve">F = Ferié en semaine </t>
  </si>
  <si>
    <t xml:space="preserve">Fw = Ferié en week-end </t>
  </si>
  <si>
    <t>A</t>
  </si>
  <si>
    <t>Autorisations exceptionnelles d’absences</t>
  </si>
  <si>
    <t xml:space="preserve">Congé syndical, après accord du directeur de l’établissement </t>
  </si>
  <si>
    <t xml:space="preserve">Congé maladie </t>
  </si>
  <si>
    <t>Congé maternité / paternité / enfant malade</t>
  </si>
  <si>
    <r>
      <rPr>
        <sz val="7"/>
        <color rgb="FF000000"/>
        <rFont val="Times New Roman"/>
        <family val="1"/>
        <charset val="1"/>
      </rPr>
      <t xml:space="preserve"> </t>
    </r>
    <r>
      <rPr>
        <sz val="12"/>
        <color rgb="FF000000"/>
        <rFont val="Cambria"/>
        <family val="1"/>
        <charset val="1"/>
      </rPr>
      <t>Mariage ou PACS</t>
    </r>
  </si>
  <si>
    <t xml:space="preserve">Naissance / décès </t>
  </si>
  <si>
    <t xml:space="preserve">Congé de solidarité familiale </t>
  </si>
  <si>
    <t>Total de demi-journées travaillées</t>
  </si>
  <si>
    <t>Solde 1/2 journées</t>
  </si>
  <si>
    <t>L</t>
  </si>
  <si>
    <t>Ma</t>
  </si>
  <si>
    <t>Me</t>
  </si>
  <si>
    <t>J</t>
  </si>
  <si>
    <t>V</t>
  </si>
  <si>
    <t>S</t>
  </si>
  <si>
    <t>D</t>
  </si>
  <si>
    <t>Interne 1</t>
  </si>
  <si>
    <t>Matin</t>
  </si>
  <si>
    <t>1/2 journées</t>
  </si>
  <si>
    <t>Après-midi</t>
  </si>
  <si>
    <t>G</t>
  </si>
  <si>
    <t>Hsu</t>
  </si>
  <si>
    <t>Nuit</t>
  </si>
  <si>
    <t xml:space="preserve">Cs </t>
  </si>
  <si>
    <t>Hsa</t>
  </si>
  <si>
    <t>Rh/Rs</t>
  </si>
  <si>
    <t>F</t>
  </si>
  <si>
    <t>CA (P)</t>
  </si>
  <si>
    <t>CA total</t>
  </si>
  <si>
    <t>Interne 2</t>
  </si>
  <si>
    <t>Interne 3</t>
  </si>
  <si>
    <t>Interne 4</t>
  </si>
  <si>
    <t>Interne 5</t>
  </si>
  <si>
    <t>Interne 6</t>
  </si>
  <si>
    <t>Solde trimestre 1</t>
  </si>
  <si>
    <t>Solde trimestre 2</t>
  </si>
  <si>
    <t xml:space="preserve">Solde semestre </t>
  </si>
  <si>
    <t>Solde année</t>
  </si>
  <si>
    <t>Solde début semestre</t>
  </si>
  <si>
    <t>CA annuels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</si>
</sst>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i/>
      <u/>
      <sz val="18"/>
      <color rgb="FF000000"/>
      <name val="Calibri"/>
      <family val="2"/>
      <charset val="1"/>
    </font>
    <font>
      <sz val="11"/>
      <color rgb="FF000000"/>
      <name val="Cambria"/>
      <family val="1"/>
      <charset val="1"/>
    </font>
    <font>
      <sz val="12"/>
      <color rgb="FF000000"/>
      <name val="Cambria"/>
      <family val="1"/>
      <charset val="1"/>
    </font>
    <font>
      <b/>
      <sz val="12"/>
      <color rgb="FF000000"/>
      <name val="Cambria"/>
      <family val="1"/>
      <charset val="1"/>
    </font>
    <font>
      <b/>
      <sz val="12"/>
      <name val="Cambria"/>
      <family val="1"/>
      <charset val="1"/>
    </font>
    <font>
      <u/>
      <sz val="11"/>
      <color rgb="FF0563C1"/>
      <name val="Calibri"/>
      <family val="2"/>
      <charset val="1"/>
    </font>
    <font>
      <b/>
      <sz val="12"/>
      <color rgb="FF0000FF"/>
      <name val="Cambria"/>
      <family val="1"/>
      <charset val="1"/>
    </font>
    <font>
      <sz val="7"/>
      <color rgb="FF000000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FFFF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8CBAD"/>
        <bgColor rgb="FFD9D9D9"/>
      </patternFill>
    </fill>
    <fill>
      <patternFill patternType="solid">
        <fgColor rgb="FF70AD47"/>
        <bgColor rgb="FF92D050"/>
      </patternFill>
    </fill>
    <fill>
      <patternFill patternType="solid">
        <fgColor rgb="FFBFBFB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F8CBAD"/>
      </patternFill>
    </fill>
    <fill>
      <patternFill patternType="solid">
        <fgColor rgb="FFED7D31"/>
        <bgColor rgb="FFFF8080"/>
      </patternFill>
    </fill>
    <fill>
      <patternFill patternType="solid">
        <fgColor rgb="FFFFC000"/>
        <bgColor rgb="FFFF9900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/>
      <right/>
      <top style="thin">
        <color rgb="FFFFC000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87">
    <xf numFmtId="0" fontId="0" fillId="0" borderId="0" xfId="0"/>
    <xf numFmtId="0" fontId="9" fillId="6" borderId="0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wrapText="1"/>
    </xf>
    <xf numFmtId="0" fontId="0" fillId="0" borderId="23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/>
    </xf>
    <xf numFmtId="0" fontId="9" fillId="6" borderId="9" xfId="0" applyFont="1" applyFill="1" applyBorder="1" applyAlignment="1">
      <alignment horizontal="center" vertical="center" wrapText="1"/>
    </xf>
    <xf numFmtId="17" fontId="9" fillId="6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left" vertical="center" indent="7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indent="3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justify" vertical="center"/>
    </xf>
    <xf numFmtId="0" fontId="7" fillId="0" borderId="2" xfId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justify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6" borderId="0" xfId="0" applyFill="1"/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0" xfId="0" applyFont="1"/>
    <xf numFmtId="0" fontId="9" fillId="0" borderId="11" xfId="0" applyFont="1" applyBorder="1"/>
    <xf numFmtId="0" fontId="9" fillId="0" borderId="12" xfId="0" applyFont="1" applyBorder="1"/>
    <xf numFmtId="0" fontId="0" fillId="0" borderId="8" xfId="0" applyFont="1" applyBorder="1" applyAlignment="1">
      <alignment horizontal="center" vertical="center"/>
    </xf>
    <xf numFmtId="0" fontId="0" fillId="0" borderId="14" xfId="0" applyBorder="1" applyProtection="1">
      <protection locked="0"/>
    </xf>
    <xf numFmtId="0" fontId="0" fillId="6" borderId="14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6" borderId="0" xfId="0" applyFont="1" applyFill="1" applyBorder="1" applyAlignment="1"/>
    <xf numFmtId="0" fontId="0" fillId="6" borderId="0" xfId="0" applyFill="1" applyBorder="1"/>
    <xf numFmtId="0" fontId="0" fillId="6" borderId="15" xfId="0" applyFill="1" applyBorder="1"/>
    <xf numFmtId="0" fontId="10" fillId="6" borderId="0" xfId="0" applyFont="1" applyFill="1" applyBorder="1"/>
    <xf numFmtId="0" fontId="0" fillId="6" borderId="16" xfId="0" applyFont="1" applyFill="1" applyBorder="1"/>
    <xf numFmtId="0" fontId="0" fillId="6" borderId="17" xfId="0" applyFill="1" applyBorder="1"/>
    <xf numFmtId="0" fontId="0" fillId="0" borderId="18" xfId="0" applyFont="1" applyBorder="1" applyAlignment="1">
      <alignment horizontal="center" vertical="center"/>
    </xf>
    <xf numFmtId="0" fontId="11" fillId="6" borderId="0" xfId="0" applyFont="1" applyFill="1" applyBorder="1"/>
    <xf numFmtId="0" fontId="0" fillId="0" borderId="9" xfId="0" applyBorder="1" applyProtection="1">
      <protection locked="0"/>
    </xf>
    <xf numFmtId="0" fontId="0" fillId="7" borderId="9" xfId="0" applyFill="1" applyBorder="1" applyProtection="1">
      <protection locked="0"/>
    </xf>
    <xf numFmtId="0" fontId="12" fillId="6" borderId="0" xfId="0" applyFont="1" applyFill="1" applyBorder="1"/>
    <xf numFmtId="0" fontId="0" fillId="6" borderId="19" xfId="0" applyFill="1" applyBorder="1"/>
    <xf numFmtId="0" fontId="0" fillId="6" borderId="6" xfId="0" applyFill="1" applyBorder="1"/>
    <xf numFmtId="0" fontId="0" fillId="0" borderId="7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7" borderId="4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6" borderId="21" xfId="0" applyFont="1" applyFill="1" applyBorder="1" applyAlignment="1"/>
    <xf numFmtId="0" fontId="0" fillId="6" borderId="21" xfId="0" applyFill="1" applyBorder="1"/>
    <xf numFmtId="0" fontId="10" fillId="6" borderId="21" xfId="0" applyFont="1" applyFill="1" applyBorder="1"/>
    <xf numFmtId="0" fontId="0" fillId="6" borderId="22" xfId="0" applyFont="1" applyFill="1" applyBorder="1"/>
    <xf numFmtId="0" fontId="0" fillId="0" borderId="23" xfId="0" applyFont="1" applyBorder="1" applyAlignment="1">
      <alignment horizontal="center" vertical="center"/>
    </xf>
    <xf numFmtId="0" fontId="0" fillId="7" borderId="24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6" borderId="26" xfId="0" applyFont="1" applyFill="1" applyBorder="1" applyAlignment="1"/>
    <xf numFmtId="0" fontId="0" fillId="6" borderId="26" xfId="0" applyFill="1" applyBorder="1"/>
    <xf numFmtId="0" fontId="12" fillId="6" borderId="26" xfId="0" applyFont="1" applyFill="1" applyBorder="1"/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9" fillId="6" borderId="22" xfId="0" applyFont="1" applyFill="1" applyBorder="1"/>
    <xf numFmtId="0" fontId="0" fillId="3" borderId="15" xfId="0" applyFill="1" applyBorder="1"/>
    <xf numFmtId="0" fontId="0" fillId="8" borderId="15" xfId="0" applyFill="1" applyBorder="1"/>
    <xf numFmtId="0" fontId="0" fillId="0" borderId="28" xfId="0" applyBorder="1" applyProtection="1">
      <protection locked="0"/>
    </xf>
    <xf numFmtId="0" fontId="9" fillId="6" borderId="16" xfId="0" applyFont="1" applyFill="1" applyBorder="1"/>
    <xf numFmtId="0" fontId="0" fillId="3" borderId="17" xfId="0" applyFill="1" applyBorder="1"/>
    <xf numFmtId="0" fontId="0" fillId="8" borderId="17" xfId="0" applyFill="1" applyBorder="1"/>
    <xf numFmtId="0" fontId="9" fillId="9" borderId="29" xfId="0" applyFont="1" applyFill="1" applyBorder="1"/>
    <xf numFmtId="0" fontId="0" fillId="9" borderId="28" xfId="0" applyFill="1" applyBorder="1"/>
    <xf numFmtId="0" fontId="0" fillId="0" borderId="30" xfId="0" applyBorder="1"/>
    <xf numFmtId="0" fontId="0" fillId="0" borderId="31" xfId="0" applyBorder="1"/>
    <xf numFmtId="0" fontId="9" fillId="6" borderId="19" xfId="0" applyFont="1" applyFill="1" applyBorder="1"/>
    <xf numFmtId="0" fontId="0" fillId="3" borderId="32" xfId="0" applyFill="1" applyBorder="1"/>
    <xf numFmtId="0" fontId="0" fillId="8" borderId="32" xfId="0" applyFill="1" applyBorder="1"/>
    <xf numFmtId="0" fontId="0" fillId="8" borderId="6" xfId="0" applyFill="1" applyBorder="1"/>
  </cellXfs>
  <cellStyles count="2">
    <cellStyle name="Lien hypertexte" xfId="1" builtinId="8"/>
    <cellStyle name="Normal" xfId="0" builtinId="0"/>
  </cellStyles>
  <dxfs count="7">
    <dxf>
      <font>
        <b/>
        <i val="0"/>
      </font>
      <fill>
        <patternFill>
          <bgColor rgb="FFFF0000"/>
        </patternFill>
      </fill>
    </dxf>
    <dxf>
      <font>
        <color rgb="FFFFFFFF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FFFF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ED7D31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zoomScale="70" zoomScaleNormal="70" workbookViewId="0">
      <selection activeCell="E9" sqref="E9"/>
    </sheetView>
  </sheetViews>
  <sheetFormatPr baseColWidth="10" defaultColWidth="8.83203125" defaultRowHeight="15" x14ac:dyDescent="0.2"/>
  <cols>
    <col min="1" max="1" width="15.33203125" customWidth="1"/>
    <col min="2" max="2" width="91.5" customWidth="1"/>
    <col min="3" max="1025" width="10.6640625" customWidth="1"/>
  </cols>
  <sheetData>
    <row r="1" spans="1:2" ht="25.5" customHeight="1" x14ac:dyDescent="0.3">
      <c r="A1" s="11" t="s">
        <v>0</v>
      </c>
      <c r="B1" s="12" t="s">
        <v>1</v>
      </c>
    </row>
    <row r="2" spans="1:2" ht="15.75" customHeight="1" x14ac:dyDescent="0.2">
      <c r="A2" s="13"/>
      <c r="B2" s="14"/>
    </row>
    <row r="3" spans="1:2" ht="15.75" customHeight="1" x14ac:dyDescent="0.2">
      <c r="A3" s="15" t="s">
        <v>2</v>
      </c>
      <c r="B3" s="16" t="s">
        <v>3</v>
      </c>
    </row>
    <row r="4" spans="1:2" ht="15.75" customHeight="1" x14ac:dyDescent="0.2">
      <c r="A4" s="14"/>
      <c r="B4" s="17" t="s">
        <v>4</v>
      </c>
    </row>
    <row r="5" spans="1:2" ht="15.75" customHeight="1" x14ac:dyDescent="0.2">
      <c r="A5" s="14"/>
      <c r="B5" s="13" t="s">
        <v>5</v>
      </c>
    </row>
    <row r="6" spans="1:2" ht="15.75" customHeight="1" x14ac:dyDescent="0.2">
      <c r="A6" s="13"/>
      <c r="B6" s="14"/>
    </row>
    <row r="7" spans="1:2" ht="15.75" customHeight="1" x14ac:dyDescent="0.2">
      <c r="A7" s="18" t="s">
        <v>6</v>
      </c>
      <c r="B7" s="16" t="s">
        <v>7</v>
      </c>
    </row>
    <row r="8" spans="1:2" ht="15.75" customHeight="1" x14ac:dyDescent="0.2">
      <c r="A8" s="17"/>
      <c r="B8" s="17" t="s">
        <v>8</v>
      </c>
    </row>
    <row r="9" spans="1:2" ht="15.75" customHeight="1" x14ac:dyDescent="0.2">
      <c r="A9" s="17"/>
      <c r="B9" s="17" t="s">
        <v>9</v>
      </c>
    </row>
    <row r="10" spans="1:2" ht="15.75" customHeight="1" x14ac:dyDescent="0.2">
      <c r="A10" s="13"/>
      <c r="B10" s="14"/>
    </row>
    <row r="11" spans="1:2" ht="15.75" customHeight="1" x14ac:dyDescent="0.2">
      <c r="A11" s="19" t="s">
        <v>10</v>
      </c>
      <c r="B11" s="16" t="s">
        <v>11</v>
      </c>
    </row>
    <row r="12" spans="1:2" ht="15.75" customHeight="1" x14ac:dyDescent="0.2">
      <c r="A12" s="14"/>
      <c r="B12" s="17" t="s">
        <v>12</v>
      </c>
    </row>
    <row r="13" spans="1:2" ht="15.75" customHeight="1" x14ac:dyDescent="0.2">
      <c r="A13" s="14"/>
      <c r="B13" s="17" t="s">
        <v>13</v>
      </c>
    </row>
    <row r="14" spans="1:2" ht="15.75" customHeight="1" x14ac:dyDescent="0.2">
      <c r="A14" s="14"/>
      <c r="B14" s="17" t="s">
        <v>14</v>
      </c>
    </row>
    <row r="15" spans="1:2" ht="15.75" customHeight="1" x14ac:dyDescent="0.2">
      <c r="A15" s="13"/>
      <c r="B15" s="14"/>
    </row>
    <row r="16" spans="1:2" ht="15.75" customHeight="1" x14ac:dyDescent="0.2">
      <c r="A16" s="20" t="s">
        <v>15</v>
      </c>
      <c r="B16" s="16" t="s">
        <v>16</v>
      </c>
    </row>
    <row r="17" spans="1:2" ht="15.75" customHeight="1" x14ac:dyDescent="0.2">
      <c r="A17" s="14"/>
      <c r="B17" s="21" t="s">
        <v>17</v>
      </c>
    </row>
    <row r="18" spans="1:2" ht="15.75" customHeight="1" x14ac:dyDescent="0.2">
      <c r="A18" s="14"/>
      <c r="B18" s="14"/>
    </row>
    <row r="19" spans="1:2" ht="15.75" customHeight="1" x14ac:dyDescent="0.2">
      <c r="A19" s="22" t="s">
        <v>18</v>
      </c>
      <c r="B19" s="16" t="s">
        <v>19</v>
      </c>
    </row>
    <row r="20" spans="1:2" ht="15.75" customHeight="1" x14ac:dyDescent="0.2">
      <c r="A20" s="14"/>
      <c r="B20" s="17" t="s">
        <v>20</v>
      </c>
    </row>
    <row r="21" spans="1:2" ht="15.75" customHeight="1" x14ac:dyDescent="0.2">
      <c r="A21" s="14"/>
      <c r="B21" s="17" t="s">
        <v>21</v>
      </c>
    </row>
    <row r="22" spans="1:2" ht="15.75" customHeight="1" x14ac:dyDescent="0.2">
      <c r="A22" s="17"/>
      <c r="B22" s="14"/>
    </row>
    <row r="23" spans="1:2" ht="15.75" customHeight="1" x14ac:dyDescent="0.2">
      <c r="A23" s="23" t="s">
        <v>22</v>
      </c>
      <c r="B23" s="24" t="s">
        <v>23</v>
      </c>
    </row>
    <row r="24" spans="1:2" ht="15.75" customHeight="1" x14ac:dyDescent="0.2">
      <c r="A24" s="13"/>
      <c r="B24" s="25" t="s">
        <v>24</v>
      </c>
    </row>
    <row r="25" spans="1:2" ht="15.75" customHeight="1" x14ac:dyDescent="0.2">
      <c r="A25" s="13"/>
      <c r="B25" s="25" t="s">
        <v>25</v>
      </c>
    </row>
    <row r="26" spans="1:2" ht="15.75" customHeight="1" x14ac:dyDescent="0.2">
      <c r="A26" s="26"/>
      <c r="B26" s="14"/>
    </row>
    <row r="27" spans="1:2" ht="15.75" customHeight="1" x14ac:dyDescent="0.2">
      <c r="A27" s="23" t="s">
        <v>26</v>
      </c>
      <c r="B27" s="27" t="s">
        <v>27</v>
      </c>
    </row>
    <row r="28" spans="1:2" ht="15.75" customHeight="1" x14ac:dyDescent="0.2">
      <c r="A28" s="14"/>
      <c r="B28" s="26" t="s">
        <v>28</v>
      </c>
    </row>
    <row r="29" spans="1:2" ht="15.75" customHeight="1" x14ac:dyDescent="0.2">
      <c r="A29" s="14"/>
      <c r="B29" s="26" t="s">
        <v>29</v>
      </c>
    </row>
    <row r="30" spans="1:2" ht="15.75" customHeight="1" x14ac:dyDescent="0.2">
      <c r="A30" s="14"/>
      <c r="B30" s="26" t="s">
        <v>30</v>
      </c>
    </row>
    <row r="31" spans="1:2" ht="15.75" customHeight="1" x14ac:dyDescent="0.2">
      <c r="A31" s="14"/>
      <c r="B31" s="28" t="s">
        <v>31</v>
      </c>
    </row>
    <row r="32" spans="1:2" ht="15.75" customHeight="1" x14ac:dyDescent="0.2">
      <c r="A32" s="14"/>
      <c r="B32" s="26" t="s">
        <v>32</v>
      </c>
    </row>
    <row r="33" spans="1:2" ht="15.75" customHeight="1" x14ac:dyDescent="0.2">
      <c r="A33" s="14"/>
      <c r="B33" s="26" t="s">
        <v>33</v>
      </c>
    </row>
  </sheetData>
  <sheetProtection password="8FBD" sheet="1" objects="1" scenarios="1" selectLockedCells="1"/>
  <hyperlinks>
    <hyperlink ref="B27" location="_ftn1" display="Autorisations exceptionnelles d’absences" xr:uid="{00000000-0004-0000-0000-00000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6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baseColWidth="10" defaultColWidth="8.83203125" defaultRowHeight="15" x14ac:dyDescent="0.2"/>
  <cols>
    <col min="1" max="2" width="10.6640625" customWidth="1"/>
    <col min="3" max="3" width="4" style="29" customWidth="1"/>
    <col min="4" max="32" width="4" style="30" customWidth="1"/>
    <col min="33" max="37" width="4" style="31" customWidth="1"/>
    <col min="38" max="38" width="5.33203125" style="32" customWidth="1"/>
    <col min="39" max="39" width="4.33203125" style="32" customWidth="1"/>
    <col min="40" max="40" width="3.83203125" style="32" customWidth="1"/>
    <col min="41" max="41" width="6.33203125" style="32" customWidth="1"/>
    <col min="42" max="42" width="3.83203125" style="32" customWidth="1"/>
    <col min="43" max="43" width="3.1640625" style="32" customWidth="1"/>
    <col min="44" max="44" width="7" style="32" customWidth="1"/>
    <col min="45" max="45" width="5.1640625" style="32" customWidth="1"/>
    <col min="46" max="46" width="3.5" style="32" customWidth="1"/>
    <col min="47" max="1025" width="10.6640625" customWidth="1"/>
  </cols>
  <sheetData>
    <row r="1" spans="1:49" s="35" customFormat="1" ht="15" customHeight="1" x14ac:dyDescent="0.2">
      <c r="A1" s="10"/>
      <c r="B1" s="1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</row>
    <row r="2" spans="1:49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</row>
    <row r="3" spans="1:49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(AM3+AM4+AM5+AM6+AP6+AS4)-(8*(MIN(COUNTA(C3:I6),1)+MIN(COUNTA(J3:P6),1)+MIN(COUNTA(Q3:W6),1)+MIN(COUNTA(X3:AD6),1)+MIN(COUNTA(AE3:AK6),1)))</f>
        <v>0</v>
      </c>
    </row>
    <row r="4" spans="1:49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</row>
    <row r="5" spans="1:49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</row>
    <row r="6" spans="1:49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COUNTIF(C3:AK6,"CA")</f>
        <v>0</v>
      </c>
      <c r="AT6" s="47"/>
      <c r="AV6" s="53"/>
      <c r="AW6" s="54"/>
    </row>
    <row r="7" spans="1:49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9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</row>
    <row r="8" spans="1:49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65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</row>
    <row r="9" spans="1:49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65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</row>
    <row r="10" spans="1:49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66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</row>
    <row r="11" spans="1:49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9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</row>
    <row r="12" spans="1:49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65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</row>
    <row r="13" spans="1:49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65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</row>
    <row r="14" spans="1:49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66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</row>
    <row r="15" spans="1:49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9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</row>
    <row r="16" spans="1:49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65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</row>
    <row r="17" spans="1:49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65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</row>
    <row r="18" spans="1:49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66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</row>
    <row r="19" spans="1:49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9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</row>
    <row r="20" spans="1:49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65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</row>
    <row r="21" spans="1:49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65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</row>
    <row r="22" spans="1:49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66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</row>
    <row r="23" spans="1:49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9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</row>
    <row r="24" spans="1:49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65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</row>
    <row r="25" spans="1:49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65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</row>
    <row r="26" spans="1:49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66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</row>
  </sheetData>
  <sheetProtection password="8FBD" sheet="1" objects="1" scenarios="1" selectLockedCells="1"/>
  <mergeCells count="15">
    <mergeCell ref="A19:A22"/>
    <mergeCell ref="B21:B22"/>
    <mergeCell ref="A23:A26"/>
    <mergeCell ref="B25:B26"/>
    <mergeCell ref="A7:A10"/>
    <mergeCell ref="B9:B10"/>
    <mergeCell ref="A11:A14"/>
    <mergeCell ref="B13:B14"/>
    <mergeCell ref="A15:A18"/>
    <mergeCell ref="B17:B18"/>
    <mergeCell ref="A1:B2"/>
    <mergeCell ref="AL1:AT2"/>
    <mergeCell ref="AV1:AW2"/>
    <mergeCell ref="A3:A6"/>
    <mergeCell ref="B5:B6"/>
  </mergeCells>
  <dataValidations count="1">
    <dataValidation type="list" allowBlank="1" showInputMessage="1" showErrorMessage="1" sqref="C3:AK26" xr:uid="{00000000-0002-0000-01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baseColWidth="10" defaultColWidth="8.83203125" defaultRowHeight="15" x14ac:dyDescent="0.2"/>
  <cols>
    <col min="1" max="2" width="10.6640625" customWidth="1"/>
    <col min="3" max="3" width="4" style="29" customWidth="1"/>
    <col min="4" max="32" width="4" style="30" customWidth="1"/>
    <col min="33" max="37" width="4" style="31" customWidth="1"/>
    <col min="38" max="38" width="5.33203125" style="32" customWidth="1"/>
    <col min="39" max="39" width="4.33203125" style="32" customWidth="1"/>
    <col min="40" max="40" width="3.83203125" style="32" customWidth="1"/>
    <col min="41" max="41" width="6.33203125" style="32" customWidth="1"/>
    <col min="42" max="42" width="3.83203125" style="32" customWidth="1"/>
    <col min="43" max="43" width="3.1640625" style="32" customWidth="1"/>
    <col min="44" max="44" width="7" style="32" customWidth="1"/>
    <col min="45" max="45" width="5.1640625" style="32" customWidth="1"/>
    <col min="46" max="46" width="3.5" style="32" customWidth="1"/>
    <col min="47" max="1025" width="10.6640625" customWidth="1"/>
  </cols>
  <sheetData>
    <row r="1" spans="1:49" s="35" customFormat="1" ht="15" customHeight="1" x14ac:dyDescent="0.2">
      <c r="A1" s="10"/>
      <c r="B1" s="1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</row>
    <row r="2" spans="1:49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</row>
    <row r="3" spans="1:49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(AM3+AM4+AM5+AM6+AP6+AS4)-(8*(MIN(COUNTA(C3:I6),1)+MIN(COUNTA(J3:P6),1)+MIN(COUNTA(Q3:W6),1)+MIN(COUNTA(X3:AD6),1)+MIN(COUNTA(AE3:AK6),1)))</f>
        <v>0</v>
      </c>
    </row>
    <row r="4" spans="1:49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</row>
    <row r="5" spans="1:49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</row>
    <row r="6" spans="1:49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COUNTIF('Mois 3'!C3:AK6,"CA")</f>
        <v>0</v>
      </c>
      <c r="AT6" s="47"/>
      <c r="AV6" s="53"/>
      <c r="AW6" s="54"/>
    </row>
    <row r="7" spans="1:49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</row>
    <row r="8" spans="1:49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41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</row>
    <row r="9" spans="1:49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41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</row>
    <row r="10" spans="1:49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51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</row>
    <row r="11" spans="1:49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8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</row>
    <row r="12" spans="1:49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41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</row>
    <row r="13" spans="1:49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41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</row>
    <row r="14" spans="1:49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51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</row>
    <row r="15" spans="1:49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</row>
    <row r="16" spans="1:49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41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</row>
    <row r="17" spans="1:49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41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</row>
    <row r="18" spans="1:49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51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</row>
    <row r="19" spans="1:49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8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</row>
    <row r="20" spans="1:49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41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</row>
    <row r="21" spans="1:49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41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</row>
    <row r="22" spans="1:49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51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</row>
    <row r="23" spans="1:49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</row>
    <row r="24" spans="1:49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41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</row>
    <row r="25" spans="1:49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41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</row>
    <row r="26" spans="1:49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51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</row>
  </sheetData>
  <sheetProtection password="8FBD" sheet="1" objects="1" scenarios="1" selectLockedCells="1"/>
  <mergeCells count="15">
    <mergeCell ref="A19:A22"/>
    <mergeCell ref="B21:B22"/>
    <mergeCell ref="A23:A26"/>
    <mergeCell ref="B25:B26"/>
    <mergeCell ref="A7:A10"/>
    <mergeCell ref="B9:B10"/>
    <mergeCell ref="A11:A14"/>
    <mergeCell ref="B13:B14"/>
    <mergeCell ref="A15:A18"/>
    <mergeCell ref="B17:B18"/>
    <mergeCell ref="A1:B2"/>
    <mergeCell ref="AL1:AT2"/>
    <mergeCell ref="AV1:AW2"/>
    <mergeCell ref="A3:A6"/>
    <mergeCell ref="B5:B6"/>
  </mergeCells>
  <dataValidations count="1">
    <dataValidation type="list" allowBlank="1" showInputMessage="1" showErrorMessage="1" sqref="C3:AK26" xr:uid="{00000000-0002-0000-02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26"/>
  <sheetViews>
    <sheetView zoomScale="70" zoomScaleNormal="70" workbookViewId="0">
      <pane xSplit="2" ySplit="2" topLeftCell="D3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baseColWidth="10" defaultColWidth="8.83203125" defaultRowHeight="15" x14ac:dyDescent="0.2"/>
  <cols>
    <col min="1" max="2" width="10.6640625" customWidth="1"/>
    <col min="3" max="3" width="4" style="29" customWidth="1"/>
    <col min="4" max="32" width="4" style="30" customWidth="1"/>
    <col min="33" max="33" width="4" style="31" customWidth="1"/>
    <col min="34" max="37" width="4" customWidth="1"/>
    <col min="38" max="38" width="4.5" style="32" customWidth="1"/>
    <col min="39" max="39" width="3.83203125" style="32" customWidth="1"/>
    <col min="40" max="40" width="3.5" style="32" customWidth="1"/>
    <col min="41" max="41" width="7.1640625" style="32" customWidth="1"/>
    <col min="42" max="42" width="4" style="32" customWidth="1"/>
    <col min="43" max="43" width="3.5" style="32" customWidth="1"/>
    <col min="44" max="44" width="9" style="32" customWidth="1"/>
    <col min="45" max="45" width="3.5" style="32" customWidth="1"/>
    <col min="46" max="46" width="4.1640625" style="32" customWidth="1"/>
    <col min="47" max="47" width="4.1640625" customWidth="1"/>
    <col min="48" max="48" width="12.5" customWidth="1"/>
    <col min="49" max="49" width="3.5" customWidth="1"/>
    <col min="50" max="51" width="4.1640625" style="32" customWidth="1"/>
    <col min="52" max="53" width="10.6640625" customWidth="1"/>
    <col min="54" max="54" width="7.6640625" style="32" customWidth="1"/>
    <col min="55" max="1025" width="10.6640625" customWidth="1"/>
  </cols>
  <sheetData>
    <row r="1" spans="1:54" s="35" customFormat="1" ht="15" customHeight="1" x14ac:dyDescent="0.2">
      <c r="A1" s="10"/>
      <c r="B1" s="10"/>
      <c r="C1" s="33">
        <v>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  <c r="AX1" s="70"/>
      <c r="AY1" s="70"/>
      <c r="AZ1" s="71"/>
      <c r="BA1" s="3" t="s">
        <v>61</v>
      </c>
      <c r="BB1" s="3"/>
    </row>
    <row r="2" spans="1:54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  <c r="AX2" s="70"/>
      <c r="AY2" s="70"/>
      <c r="AZ2" s="71"/>
      <c r="BA2" s="3"/>
      <c r="BB2" s="3"/>
    </row>
    <row r="3" spans="1:54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(AM3+AM4+AM5+AM6+AP6+AS4)-(8*(MIN(COUNTA(C3:I6),1)+MIN(COUNTA(J3:P6),1)+MIN(COUNTA(Q3:W6),1)+MIN(COUNTA(X3:AD6),1)+MIN(COUNTA(AE3:AK6),1)))</f>
        <v>0</v>
      </c>
      <c r="BA3" s="46" t="s">
        <v>45</v>
      </c>
      <c r="BB3" s="47">
        <f>AW3+'Mois 2'!AW3+'Mois 1'!AW3</f>
        <v>0</v>
      </c>
    </row>
    <row r="4" spans="1:54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  <c r="BA4" s="46" t="s">
        <v>10</v>
      </c>
      <c r="BB4" s="47">
        <f>'Mois 6'!BF3-(AS6+'Mois 2'!AS6+'Mois 1'!AS6)</f>
        <v>60</v>
      </c>
    </row>
    <row r="5" spans="1:54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  <c r="BA5" s="46" t="s">
        <v>48</v>
      </c>
      <c r="BB5" s="47">
        <f>AW4+'Mois 2'!AW4+'Mois 1'!AW4</f>
        <v>0</v>
      </c>
    </row>
    <row r="6" spans="1:54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COUNTIF(C3:AK6,"CA")</f>
        <v>0</v>
      </c>
      <c r="AT6" s="47"/>
      <c r="AV6" s="53"/>
      <c r="AW6" s="54"/>
      <c r="BA6" s="53" t="s">
        <v>51</v>
      </c>
      <c r="BB6" s="47">
        <f>AW5+'Mois 2'!AW5+'Mois 1'!AW5</f>
        <v>0</v>
      </c>
    </row>
    <row r="7" spans="1:54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  <c r="BA7" s="46" t="s">
        <v>45</v>
      </c>
      <c r="BB7" s="47">
        <f>AW7+'Mois 2'!AW7+'Mois 1'!AW7</f>
        <v>0</v>
      </c>
    </row>
    <row r="8" spans="1:54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41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  <c r="BA8" s="46" t="s">
        <v>10</v>
      </c>
      <c r="BB8" s="47">
        <f>'Mois 6'!BF7-(AS10+'Mois 2'!AS10+'Mois 1'!AS10)</f>
        <v>60</v>
      </c>
    </row>
    <row r="9" spans="1:54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41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  <c r="BA9" s="46" t="s">
        <v>48</v>
      </c>
      <c r="BB9" s="47">
        <f>AW8+'Mois 2'!AW8+'Mois 1'!AW8</f>
        <v>0</v>
      </c>
    </row>
    <row r="10" spans="1:54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51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  <c r="BA10" s="53" t="s">
        <v>51</v>
      </c>
      <c r="BB10" s="47">
        <f>AW9+'Mois 2'!AW9+'Mois 1'!AW9</f>
        <v>0</v>
      </c>
    </row>
    <row r="11" spans="1:54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8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  <c r="BA11" s="46" t="s">
        <v>45</v>
      </c>
      <c r="BB11" s="47">
        <f>AW11+'Mois 2'!AW11+'Mois 1'!AW11</f>
        <v>0</v>
      </c>
    </row>
    <row r="12" spans="1:54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41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  <c r="BA12" s="46" t="s">
        <v>10</v>
      </c>
      <c r="BB12" s="47">
        <f>'Mois 6'!BF11-(AS14+'Mois 2'!AS14+'Mois 1'!AS14)</f>
        <v>60</v>
      </c>
    </row>
    <row r="13" spans="1:54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41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  <c r="BA13" s="46" t="s">
        <v>48</v>
      </c>
      <c r="BB13" s="47">
        <f>AW12+'Mois 2'!AW12+'Mois 1'!AW12</f>
        <v>0</v>
      </c>
    </row>
    <row r="14" spans="1:54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51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  <c r="BA14" s="53" t="s">
        <v>51</v>
      </c>
      <c r="BB14" s="47">
        <f>AW13+'Mois 2'!AW13+'Mois 1'!AW13</f>
        <v>0</v>
      </c>
    </row>
    <row r="15" spans="1:54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  <c r="BA15" s="46" t="s">
        <v>45</v>
      </c>
      <c r="BB15" s="47">
        <f>AW15+'Mois 2'!AW15+'Mois 1'!AW15</f>
        <v>0</v>
      </c>
    </row>
    <row r="16" spans="1:54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41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  <c r="BA16" s="46" t="s">
        <v>10</v>
      </c>
      <c r="BB16" s="47">
        <f>'Mois 6'!BF15-(AS18+'Mois 2'!AS18+'Mois 1'!AS18)</f>
        <v>60</v>
      </c>
    </row>
    <row r="17" spans="1:54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41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  <c r="BA17" s="46" t="s">
        <v>48</v>
      </c>
      <c r="BB17" s="47">
        <f>AW16+'Mois 2'!AW16+'Mois 1'!AW16</f>
        <v>0</v>
      </c>
    </row>
    <row r="18" spans="1:54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51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  <c r="BA18" s="53" t="s">
        <v>51</v>
      </c>
      <c r="BB18" s="47">
        <f>AW17+'Mois 2'!AW17+'Mois 1'!AW17</f>
        <v>0</v>
      </c>
    </row>
    <row r="19" spans="1:54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8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  <c r="BA19" s="46" t="s">
        <v>45</v>
      </c>
      <c r="BB19" s="47">
        <f>AW19+'Mois 2'!AW19+'Mois 1'!AW19</f>
        <v>0</v>
      </c>
    </row>
    <row r="20" spans="1:54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41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  <c r="BA20" s="46" t="s">
        <v>10</v>
      </c>
      <c r="BB20" s="47">
        <f>'Mois 6'!BF19-(AS22+'Mois 2'!AS22+'Mois 1'!AS22)</f>
        <v>60</v>
      </c>
    </row>
    <row r="21" spans="1:54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41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  <c r="BA21" s="46" t="s">
        <v>48</v>
      </c>
      <c r="BB21" s="47">
        <f>AW20+'Mois 2'!AW20+'Mois 1'!AW20</f>
        <v>0</v>
      </c>
    </row>
    <row r="22" spans="1:54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51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  <c r="BA22" s="53" t="s">
        <v>51</v>
      </c>
      <c r="BB22" s="47">
        <f>AW21+'Mois 2'!AW21+'Mois 1'!AW21</f>
        <v>0</v>
      </c>
    </row>
    <row r="23" spans="1:54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  <c r="BA23" s="46" t="s">
        <v>45</v>
      </c>
      <c r="BB23" s="47">
        <f>AW23+'Mois 2'!AW23+'Mois 1'!AW23</f>
        <v>0</v>
      </c>
    </row>
    <row r="24" spans="1:54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41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  <c r="BA24" s="46" t="s">
        <v>10</v>
      </c>
      <c r="BB24" s="47">
        <f>'Mois 6'!BF23-(AS26+'Mois 2'!AS26+'Mois 1'!AS26)</f>
        <v>60</v>
      </c>
    </row>
    <row r="25" spans="1:54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41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  <c r="BA25" s="46" t="s">
        <v>48</v>
      </c>
      <c r="BB25" s="47">
        <f>AW24+'Mois 2'!AW24+'Mois 1'!AW24</f>
        <v>0</v>
      </c>
    </row>
    <row r="26" spans="1:54" ht="15" customHeight="1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51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  <c r="BA26" s="53" t="s">
        <v>51</v>
      </c>
      <c r="BB26" s="47">
        <f>AW25+'Mois 2'!AW25+'Mois 1'!AW25</f>
        <v>0</v>
      </c>
    </row>
  </sheetData>
  <sheetProtection password="8FBD" sheet="1" objects="1" scenarios="1" selectLockedCells="1"/>
  <mergeCells count="16">
    <mergeCell ref="A19:A22"/>
    <mergeCell ref="B21:B22"/>
    <mergeCell ref="A23:A26"/>
    <mergeCell ref="B25:B26"/>
    <mergeCell ref="A7:A10"/>
    <mergeCell ref="B9:B10"/>
    <mergeCell ref="A11:A14"/>
    <mergeCell ref="B13:B14"/>
    <mergeCell ref="A15:A18"/>
    <mergeCell ref="B17:B18"/>
    <mergeCell ref="A1:B2"/>
    <mergeCell ref="AL1:AT2"/>
    <mergeCell ref="AV1:AW2"/>
    <mergeCell ref="BA1:BB2"/>
    <mergeCell ref="A3:A6"/>
    <mergeCell ref="B5:B6"/>
  </mergeCells>
  <conditionalFormatting sqref="BB3:BB26">
    <cfRule type="cellIs" dxfId="6" priority="2" operator="equal">
      <formula>0</formula>
    </cfRule>
    <cfRule type="cellIs" dxfId="5" priority="3" operator="notEqual">
      <formula>0</formula>
    </cfRule>
    <cfRule type="cellIs" dxfId="4" priority="4" operator="equal">
      <formula>0</formula>
    </cfRule>
  </conditionalFormatting>
  <dataValidations count="1">
    <dataValidation type="list" allowBlank="1" showInputMessage="1" showErrorMessage="1" sqref="C3:AK26" xr:uid="{00000000-0002-0000-03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26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baseColWidth="10" defaultColWidth="8.83203125" defaultRowHeight="15" x14ac:dyDescent="0.2"/>
  <cols>
    <col min="1" max="2" width="10.6640625" customWidth="1"/>
    <col min="3" max="3" width="4.1640625" style="29" customWidth="1"/>
    <col min="4" max="32" width="4.1640625" style="30" customWidth="1"/>
    <col min="33" max="33" width="4.1640625" style="31" customWidth="1"/>
    <col min="34" max="37" width="4.1640625" customWidth="1"/>
    <col min="38" max="38" width="4.83203125" style="32" customWidth="1"/>
    <col min="39" max="39" width="4.1640625" style="32" customWidth="1"/>
    <col min="40" max="40" width="3.5" style="32" customWidth="1"/>
    <col min="41" max="41" width="7.1640625" style="32" customWidth="1"/>
    <col min="42" max="42" width="3.83203125" style="32" customWidth="1"/>
    <col min="43" max="43" width="3.5" style="32" customWidth="1"/>
    <col min="44" max="44" width="9.33203125" style="32" customWidth="1"/>
    <col min="45" max="46" width="3.83203125" style="32" customWidth="1"/>
    <col min="47" max="1025" width="10.6640625" customWidth="1"/>
  </cols>
  <sheetData>
    <row r="1" spans="1:49" s="35" customFormat="1" ht="15" customHeight="1" x14ac:dyDescent="0.2">
      <c r="A1" s="10"/>
      <c r="B1" s="1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</row>
    <row r="2" spans="1:49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</row>
    <row r="3" spans="1:49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(AM3+AM4+AM5+AM6+AP6+AS4)-(8*(MIN(COUNTA(C3:I6),1)+MIN(COUNTA(J3:P6),1)+MIN(COUNTA(Q3:W6),1)+MIN(COUNTA(X3:AD6),1)+MIN(COUNTA(AE3:AK6),1)))</f>
        <v>0</v>
      </c>
    </row>
    <row r="4" spans="1:49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</row>
    <row r="5" spans="1:49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</row>
    <row r="6" spans="1:49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COUNTIF(C3:AK6,"CA")</f>
        <v>0</v>
      </c>
      <c r="AT6" s="47"/>
      <c r="AV6" s="53"/>
      <c r="AW6" s="54"/>
    </row>
    <row r="7" spans="1:49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</row>
    <row r="8" spans="1:49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41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</row>
    <row r="9" spans="1:49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41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</row>
    <row r="10" spans="1:49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51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</row>
    <row r="11" spans="1:49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8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</row>
    <row r="12" spans="1:49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41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</row>
    <row r="13" spans="1:49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41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</row>
    <row r="14" spans="1:49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51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</row>
    <row r="15" spans="1:49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</row>
    <row r="16" spans="1:49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41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</row>
    <row r="17" spans="1:49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41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</row>
    <row r="18" spans="1:49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51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</row>
    <row r="19" spans="1:49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8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</row>
    <row r="20" spans="1:49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41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</row>
    <row r="21" spans="1:49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41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</row>
    <row r="22" spans="1:49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51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</row>
    <row r="23" spans="1:49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</row>
    <row r="24" spans="1:49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41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</row>
    <row r="25" spans="1:49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41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</row>
    <row r="26" spans="1:49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51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</row>
  </sheetData>
  <sheetProtection password="8FBD" sheet="1" objects="1" scenarios="1" selectLockedCells="1"/>
  <mergeCells count="15">
    <mergeCell ref="A19:A22"/>
    <mergeCell ref="B21:B22"/>
    <mergeCell ref="A23:A26"/>
    <mergeCell ref="B25:B26"/>
    <mergeCell ref="A7:A10"/>
    <mergeCell ref="B9:B10"/>
    <mergeCell ref="A11:A14"/>
    <mergeCell ref="B13:B14"/>
    <mergeCell ref="A15:A18"/>
    <mergeCell ref="B17:B18"/>
    <mergeCell ref="A1:B2"/>
    <mergeCell ref="AL1:AT2"/>
    <mergeCell ref="AV1:AW2"/>
    <mergeCell ref="A3:A6"/>
    <mergeCell ref="B5:B6"/>
  </mergeCells>
  <dataValidations count="1">
    <dataValidation type="list" allowBlank="1" showInputMessage="1" showErrorMessage="1" sqref="C3:AK26" xr:uid="{00000000-0002-0000-04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26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baseColWidth="10" defaultColWidth="8.83203125" defaultRowHeight="15" x14ac:dyDescent="0.2"/>
  <cols>
    <col min="1" max="2" width="10.6640625" customWidth="1"/>
    <col min="3" max="3" width="4" style="29" customWidth="1"/>
    <col min="4" max="32" width="4" style="30" customWidth="1"/>
    <col min="33" max="37" width="4" style="31" customWidth="1"/>
    <col min="38" max="38" width="5.33203125" style="32" customWidth="1"/>
    <col min="39" max="39" width="4.33203125" style="32" customWidth="1"/>
    <col min="40" max="40" width="3.83203125" style="32" customWidth="1"/>
    <col min="41" max="41" width="6.33203125" style="32" customWidth="1"/>
    <col min="42" max="42" width="3.83203125" style="32" customWidth="1"/>
    <col min="43" max="43" width="3.1640625" style="32" customWidth="1"/>
    <col min="44" max="44" width="7" style="32" customWidth="1"/>
    <col min="45" max="45" width="5.1640625" style="32" customWidth="1"/>
    <col min="46" max="46" width="3.5" style="32" customWidth="1"/>
    <col min="47" max="1025" width="10.6640625" customWidth="1"/>
  </cols>
  <sheetData>
    <row r="1" spans="1:49" s="35" customFormat="1" ht="15" customHeight="1" x14ac:dyDescent="0.2">
      <c r="A1" s="10"/>
      <c r="B1" s="1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</row>
    <row r="2" spans="1:49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</row>
    <row r="3" spans="1:49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(AM3+AM4+AM5+AM6+AP6+AS4)-(8*(MIN(COUNTA(C3:I6),1)+MIN(COUNTA(J3:P6),1)+MIN(COUNTA(Q3:W6),1)+MIN(COUNTA(X3:AD6),1)+MIN(COUNTA(AE3:AK6),1)))</f>
        <v>0</v>
      </c>
    </row>
    <row r="4" spans="1:49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</row>
    <row r="5" spans="1:49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</row>
    <row r="6" spans="1:49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COUNTIF(C3:AK6,"CA")</f>
        <v>0</v>
      </c>
      <c r="AT6" s="47"/>
      <c r="AV6" s="53"/>
      <c r="AW6" s="54"/>
    </row>
    <row r="7" spans="1:49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</row>
    <row r="8" spans="1:49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41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</row>
    <row r="9" spans="1:49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41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</row>
    <row r="10" spans="1:49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51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</row>
    <row r="11" spans="1:49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8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</row>
    <row r="12" spans="1:49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41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</row>
    <row r="13" spans="1:49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41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</row>
    <row r="14" spans="1:49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51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</row>
    <row r="15" spans="1:49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</row>
    <row r="16" spans="1:49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41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</row>
    <row r="17" spans="1:49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41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</row>
    <row r="18" spans="1:49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51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</row>
    <row r="19" spans="1:49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8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</row>
    <row r="20" spans="1:49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41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</row>
    <row r="21" spans="1:49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41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</row>
    <row r="22" spans="1:49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51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</row>
    <row r="23" spans="1:49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</row>
    <row r="24" spans="1:49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41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</row>
    <row r="25" spans="1:49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41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</row>
    <row r="26" spans="1:49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51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</row>
  </sheetData>
  <sheetProtection password="8FBD" sheet="1" objects="1" scenarios="1" selectLockedCells="1"/>
  <mergeCells count="15">
    <mergeCell ref="A19:A22"/>
    <mergeCell ref="B21:B22"/>
    <mergeCell ref="A23:A26"/>
    <mergeCell ref="B25:B26"/>
    <mergeCell ref="A7:A10"/>
    <mergeCell ref="B9:B10"/>
    <mergeCell ref="A11:A14"/>
    <mergeCell ref="B13:B14"/>
    <mergeCell ref="A15:A18"/>
    <mergeCell ref="B17:B18"/>
    <mergeCell ref="A1:B2"/>
    <mergeCell ref="AL1:AT2"/>
    <mergeCell ref="AV1:AW2"/>
    <mergeCell ref="A3:A6"/>
    <mergeCell ref="B5:B6"/>
  </mergeCells>
  <dataValidations count="1">
    <dataValidation type="list" allowBlank="1" showInputMessage="1" showErrorMessage="1" sqref="C3:AK26" xr:uid="{00000000-0002-0000-05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26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"/>
    </sheetView>
  </sheetViews>
  <sheetFormatPr baseColWidth="10" defaultColWidth="8.83203125" defaultRowHeight="15" x14ac:dyDescent="0.2"/>
  <cols>
    <col min="1" max="2" width="10.6640625" customWidth="1"/>
    <col min="3" max="3" width="3.83203125" style="29" customWidth="1"/>
    <col min="4" max="32" width="3.83203125" style="30" customWidth="1"/>
    <col min="33" max="33" width="3.83203125" style="31" customWidth="1"/>
    <col min="34" max="37" width="3.83203125" customWidth="1"/>
    <col min="38" max="38" width="4.5" customWidth="1"/>
    <col min="39" max="39" width="4.33203125" customWidth="1"/>
    <col min="40" max="40" width="3.83203125" customWidth="1"/>
    <col min="41" max="41" width="7.33203125" style="32" customWidth="1"/>
    <col min="42" max="42" width="3.83203125" style="32" customWidth="1"/>
    <col min="43" max="43" width="3.5" style="32" customWidth="1"/>
    <col min="44" max="44" width="11.83203125" style="32" customWidth="1"/>
    <col min="45" max="45" width="3.6640625" style="32" customWidth="1"/>
    <col min="46" max="46" width="3.33203125" style="32" customWidth="1"/>
    <col min="47" max="47" width="3.33203125" customWidth="1"/>
    <col min="48" max="48" width="13.5" customWidth="1"/>
    <col min="49" max="49" width="3" customWidth="1"/>
    <col min="50" max="50" width="3.33203125" style="32" customWidth="1"/>
    <col min="51" max="51" width="11.83203125" customWidth="1"/>
    <col min="52" max="52" width="10.6640625" customWidth="1"/>
    <col min="53" max="53" width="3.83203125" style="32" customWidth="1"/>
    <col min="54" max="54" width="10.6640625" customWidth="1"/>
    <col min="55" max="55" width="13.5" style="32" customWidth="1"/>
    <col min="56" max="56" width="4.83203125" customWidth="1"/>
    <col min="57" max="57" width="14.33203125" customWidth="1"/>
    <col min="58" max="1025" width="10.6640625" customWidth="1"/>
  </cols>
  <sheetData>
    <row r="1" spans="1:59" s="35" customFormat="1" ht="15" customHeight="1" x14ac:dyDescent="0.2">
      <c r="A1" s="10"/>
      <c r="B1" s="10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4"/>
      <c r="AL1" s="9" t="s">
        <v>34</v>
      </c>
      <c r="AM1" s="9"/>
      <c r="AN1" s="9"/>
      <c r="AO1" s="9"/>
      <c r="AP1" s="9"/>
      <c r="AQ1" s="9"/>
      <c r="AR1" s="9"/>
      <c r="AS1" s="9"/>
      <c r="AT1" s="9"/>
      <c r="AV1" s="8" t="s">
        <v>35</v>
      </c>
      <c r="AW1" s="8"/>
      <c r="AX1" s="70"/>
      <c r="AY1" s="2" t="s">
        <v>62</v>
      </c>
      <c r="AZ1" s="2"/>
      <c r="BA1" s="1"/>
      <c r="BB1" s="2" t="s">
        <v>63</v>
      </c>
      <c r="BC1" s="2"/>
    </row>
    <row r="2" spans="1:59" s="35" customFormat="1" x14ac:dyDescent="0.2">
      <c r="A2" s="10"/>
      <c r="B2" s="10"/>
      <c r="C2" s="36" t="s">
        <v>36</v>
      </c>
      <c r="D2" s="36" t="s">
        <v>37</v>
      </c>
      <c r="E2" s="36" t="s">
        <v>38</v>
      </c>
      <c r="F2" s="36" t="s">
        <v>39</v>
      </c>
      <c r="G2" s="36" t="s">
        <v>40</v>
      </c>
      <c r="H2" s="36" t="s">
        <v>41</v>
      </c>
      <c r="I2" s="36" t="s">
        <v>42</v>
      </c>
      <c r="J2" s="36" t="s">
        <v>36</v>
      </c>
      <c r="K2" s="36" t="s">
        <v>37</v>
      </c>
      <c r="L2" s="36" t="s">
        <v>38</v>
      </c>
      <c r="M2" s="36" t="s">
        <v>39</v>
      </c>
      <c r="N2" s="36" t="s">
        <v>40</v>
      </c>
      <c r="O2" s="36" t="s">
        <v>41</v>
      </c>
      <c r="P2" s="36" t="s">
        <v>42</v>
      </c>
      <c r="Q2" s="36" t="s">
        <v>36</v>
      </c>
      <c r="R2" s="36" t="s">
        <v>37</v>
      </c>
      <c r="S2" s="36" t="s">
        <v>38</v>
      </c>
      <c r="T2" s="36" t="s">
        <v>39</v>
      </c>
      <c r="U2" s="36" t="s">
        <v>40</v>
      </c>
      <c r="V2" s="36" t="s">
        <v>41</v>
      </c>
      <c r="W2" s="36" t="s">
        <v>42</v>
      </c>
      <c r="X2" s="36" t="s">
        <v>36</v>
      </c>
      <c r="Y2" s="36" t="s">
        <v>37</v>
      </c>
      <c r="Z2" s="36" t="s">
        <v>38</v>
      </c>
      <c r="AA2" s="36" t="s">
        <v>39</v>
      </c>
      <c r="AB2" s="36" t="s">
        <v>40</v>
      </c>
      <c r="AC2" s="36" t="s">
        <v>41</v>
      </c>
      <c r="AD2" s="36" t="s">
        <v>42</v>
      </c>
      <c r="AE2" s="36" t="s">
        <v>36</v>
      </c>
      <c r="AF2" s="36" t="s">
        <v>37</v>
      </c>
      <c r="AG2" s="36" t="s">
        <v>38</v>
      </c>
      <c r="AH2" s="36" t="s">
        <v>39</v>
      </c>
      <c r="AI2" s="36" t="s">
        <v>40</v>
      </c>
      <c r="AJ2" s="36" t="s">
        <v>41</v>
      </c>
      <c r="AK2" s="37" t="s">
        <v>42</v>
      </c>
      <c r="AL2" s="9"/>
      <c r="AM2" s="9"/>
      <c r="AN2" s="9"/>
      <c r="AO2" s="9"/>
      <c r="AP2" s="9"/>
      <c r="AQ2" s="9"/>
      <c r="AR2" s="9"/>
      <c r="AS2" s="9"/>
      <c r="AT2" s="9"/>
      <c r="AV2" s="8"/>
      <c r="AW2" s="8"/>
      <c r="AX2" s="70"/>
      <c r="AY2" s="2"/>
      <c r="AZ2" s="2"/>
      <c r="BA2" s="1"/>
      <c r="BB2" s="2"/>
      <c r="BC2" s="2"/>
      <c r="BE2" s="35" t="s">
        <v>64</v>
      </c>
    </row>
    <row r="3" spans="1:59" x14ac:dyDescent="0.2">
      <c r="A3" s="7" t="s">
        <v>43</v>
      </c>
      <c r="B3" s="38" t="s">
        <v>44</v>
      </c>
      <c r="C3" s="39"/>
      <c r="D3" s="39"/>
      <c r="E3" s="39"/>
      <c r="F3" s="39"/>
      <c r="G3" s="39"/>
      <c r="H3" s="40"/>
      <c r="I3" s="41"/>
      <c r="J3" s="39"/>
      <c r="K3" s="39"/>
      <c r="L3" s="39"/>
      <c r="M3" s="39"/>
      <c r="N3" s="39"/>
      <c r="O3" s="40"/>
      <c r="P3" s="41"/>
      <c r="Q3" s="39"/>
      <c r="R3" s="39"/>
      <c r="S3" s="39"/>
      <c r="T3" s="39"/>
      <c r="U3" s="39"/>
      <c r="V3" s="40"/>
      <c r="W3" s="41"/>
      <c r="X3" s="39"/>
      <c r="Y3" s="39"/>
      <c r="Z3" s="39"/>
      <c r="AA3" s="39"/>
      <c r="AB3" s="39"/>
      <c r="AC3" s="40"/>
      <c r="AD3" s="41"/>
      <c r="AE3" s="39"/>
      <c r="AF3" s="39"/>
      <c r="AG3" s="39"/>
      <c r="AH3" s="39"/>
      <c r="AI3" s="39"/>
      <c r="AJ3" s="40"/>
      <c r="AK3" s="41"/>
      <c r="AL3" s="42" t="s">
        <v>2</v>
      </c>
      <c r="AM3" s="43">
        <f>COUNTIF(C$3:AK$6,"P")</f>
        <v>0</v>
      </c>
      <c r="AN3" s="44"/>
      <c r="AO3" s="45"/>
      <c r="AP3" s="43"/>
      <c r="AQ3" s="44"/>
      <c r="AR3" s="43"/>
      <c r="AS3" s="43"/>
      <c r="AT3" s="44"/>
      <c r="AV3" s="46" t="s">
        <v>45</v>
      </c>
      <c r="AW3" s="47">
        <f>(AM3+AM4+AM5+AM6+AP6+AS4)-((8*(MIN(COUNTA(C3:I6),1)+MIN(COUNTA(J3:P6),1)+MIN(COUNTA(Q3:W6),1)+MIN(COUNTA(X3:AD6),1))+(4*(MIN(COUNTA(AE3:AF6),1)))))</f>
        <v>0</v>
      </c>
      <c r="AY3" s="72" t="s">
        <v>45</v>
      </c>
      <c r="AZ3" s="73">
        <f>AT3+'Mois 5'!AT3+'Mois 6'!AT3</f>
        <v>0</v>
      </c>
      <c r="BA3" s="43"/>
      <c r="BB3" s="72" t="s">
        <v>45</v>
      </c>
      <c r="BC3" s="74">
        <f>AZ3+'Mois 3'!BB3</f>
        <v>0</v>
      </c>
      <c r="BE3" t="s">
        <v>65</v>
      </c>
      <c r="BF3" s="75">
        <v>60</v>
      </c>
    </row>
    <row r="4" spans="1:59" x14ac:dyDescent="0.2">
      <c r="A4" s="7"/>
      <c r="B4" s="48" t="s">
        <v>46</v>
      </c>
      <c r="C4" s="39"/>
      <c r="D4" s="39"/>
      <c r="E4" s="39"/>
      <c r="F4" s="39"/>
      <c r="G4" s="39"/>
      <c r="H4" s="41"/>
      <c r="I4" s="41"/>
      <c r="J4" s="39"/>
      <c r="K4" s="39"/>
      <c r="L4" s="39"/>
      <c r="M4" s="39"/>
      <c r="N4" s="39"/>
      <c r="O4" s="41"/>
      <c r="P4" s="41"/>
      <c r="Q4" s="39"/>
      <c r="R4" s="39"/>
      <c r="S4" s="39"/>
      <c r="T4" s="39"/>
      <c r="U4" s="39"/>
      <c r="V4" s="41"/>
      <c r="W4" s="41"/>
      <c r="X4" s="39"/>
      <c r="Y4" s="39"/>
      <c r="Z4" s="39"/>
      <c r="AA4" s="39"/>
      <c r="AB4" s="39"/>
      <c r="AC4" s="41"/>
      <c r="AD4" s="41"/>
      <c r="AE4" s="39"/>
      <c r="AF4" s="39"/>
      <c r="AG4" s="39"/>
      <c r="AH4" s="39"/>
      <c r="AI4" s="39"/>
      <c r="AJ4" s="41"/>
      <c r="AK4" s="41"/>
      <c r="AL4" s="42" t="s">
        <v>47</v>
      </c>
      <c r="AM4" s="43">
        <f>COUNTIF(C$3:AK$6,"G")</f>
        <v>0</v>
      </c>
      <c r="AN4" s="47"/>
      <c r="AO4" s="43" t="s">
        <v>48</v>
      </c>
      <c r="AP4" s="43">
        <f>(COUNTIF(C$3:AK$6,"Hsu"))</f>
        <v>0</v>
      </c>
      <c r="AQ4" s="47"/>
      <c r="AR4" s="43" t="s">
        <v>26</v>
      </c>
      <c r="AS4" s="49">
        <f>MIN(COUNTIF(C3:I4,"A"),8)+MIN(COUNTIF(J3:P4,"A"),8)+MIN(COUNTIF(Q3:W4,"A"),8)+MIN(COUNTIF(X3:AD4,"A"),8)+MIN(COUNTIF(AE3:AK4,"A"),8)</f>
        <v>0</v>
      </c>
      <c r="AT4" s="47"/>
      <c r="AV4" s="46" t="s">
        <v>48</v>
      </c>
      <c r="AW4" s="47">
        <f>(AP4)-(1*(MIN(COUNTA(C3:I6),1)+MIN(COUNTA(J3:P6),1)+MIN(COUNTA(Q3:W6),1)+MIN(COUNTA(X3:AD6),1)+MIN(COUNTA(AE3:AK6),1)))</f>
        <v>0</v>
      </c>
      <c r="AY4" s="76" t="s">
        <v>10</v>
      </c>
      <c r="AZ4" s="77">
        <f>'Mois 3'!BB4-(AS6+'Mois 5'!AS6+'Mois 4'!AS6)</f>
        <v>60</v>
      </c>
      <c r="BA4" s="43"/>
      <c r="BB4" s="76" t="s">
        <v>10</v>
      </c>
      <c r="BC4" s="78">
        <f>AZ4</f>
        <v>60</v>
      </c>
      <c r="BE4" s="79" t="s">
        <v>66</v>
      </c>
      <c r="BF4" s="80">
        <f>BC4</f>
        <v>60</v>
      </c>
      <c r="BG4" s="81"/>
    </row>
    <row r="5" spans="1:59" x14ac:dyDescent="0.2">
      <c r="A5" s="7"/>
      <c r="B5" s="6" t="s">
        <v>49</v>
      </c>
      <c r="C5" s="39"/>
      <c r="D5" s="39"/>
      <c r="E5" s="39"/>
      <c r="F5" s="39"/>
      <c r="G5" s="39"/>
      <c r="H5" s="41"/>
      <c r="I5" s="41"/>
      <c r="J5" s="39"/>
      <c r="K5" s="39"/>
      <c r="L5" s="39"/>
      <c r="M5" s="39"/>
      <c r="N5" s="39"/>
      <c r="O5" s="41"/>
      <c r="P5" s="41"/>
      <c r="Q5" s="39"/>
      <c r="R5" s="39"/>
      <c r="S5" s="39"/>
      <c r="T5" s="39"/>
      <c r="U5" s="39"/>
      <c r="V5" s="41"/>
      <c r="W5" s="41"/>
      <c r="X5" s="39"/>
      <c r="Y5" s="39"/>
      <c r="Z5" s="39"/>
      <c r="AA5" s="39"/>
      <c r="AB5" s="39"/>
      <c r="AC5" s="41"/>
      <c r="AD5" s="41"/>
      <c r="AE5" s="39"/>
      <c r="AF5" s="39"/>
      <c r="AG5" s="39"/>
      <c r="AH5" s="39"/>
      <c r="AI5" s="39"/>
      <c r="AJ5" s="41"/>
      <c r="AK5" s="41"/>
      <c r="AL5" s="42" t="s">
        <v>50</v>
      </c>
      <c r="AM5" s="43">
        <f>COUNTIF(C$3:AK$6,"Cs")</f>
        <v>0</v>
      </c>
      <c r="AN5" s="47"/>
      <c r="AO5" s="43" t="s">
        <v>51</v>
      </c>
      <c r="AP5" s="43">
        <f>COUNTIF(C$3:AK$6,"Hsa")</f>
        <v>0</v>
      </c>
      <c r="AQ5" s="47"/>
      <c r="AR5" s="43" t="s">
        <v>52</v>
      </c>
      <c r="AS5" s="43">
        <f>COUNTIF(C3:AK6,"Rs")+COUNTIF(C3:AK6,"Rh")</f>
        <v>0</v>
      </c>
      <c r="AT5" s="47"/>
      <c r="AV5" s="46" t="s">
        <v>51</v>
      </c>
      <c r="AW5" s="47">
        <f>(AP5)-(1*(MIN(COUNTA(C3:I6),1)+MIN(COUNTA(J3:P6),1)+MIN(COUNTA(Q3:W6),1)+MIN(COUNTA(X3:AD6),1)+MIN(COUNTA(AE3:AK6),1)))</f>
        <v>0</v>
      </c>
      <c r="AY5" s="76" t="s">
        <v>48</v>
      </c>
      <c r="AZ5" s="77">
        <f>AW4+'Mois 5'!AW4+'Mois 4'!AW4</f>
        <v>0</v>
      </c>
      <c r="BA5" s="43"/>
      <c r="BB5" s="76" t="s">
        <v>48</v>
      </c>
      <c r="BC5" s="78">
        <f>AZ5+'Mois 3'!BB5</f>
        <v>0</v>
      </c>
      <c r="BE5" s="82"/>
    </row>
    <row r="6" spans="1:59" x14ac:dyDescent="0.2">
      <c r="A6" s="7"/>
      <c r="B6" s="6"/>
      <c r="C6" s="50"/>
      <c r="D6" s="50"/>
      <c r="E6" s="50"/>
      <c r="F6" s="50"/>
      <c r="G6" s="50"/>
      <c r="H6" s="51"/>
      <c r="I6" s="51"/>
      <c r="J6" s="50"/>
      <c r="K6" s="50"/>
      <c r="L6" s="50"/>
      <c r="M6" s="50"/>
      <c r="N6" s="50"/>
      <c r="O6" s="51"/>
      <c r="P6" s="51"/>
      <c r="Q6" s="50"/>
      <c r="R6" s="50"/>
      <c r="S6" s="50"/>
      <c r="T6" s="50"/>
      <c r="U6" s="50"/>
      <c r="V6" s="51"/>
      <c r="W6" s="51"/>
      <c r="X6" s="50"/>
      <c r="Y6" s="50"/>
      <c r="Z6" s="50"/>
      <c r="AA6" s="50"/>
      <c r="AB6" s="50"/>
      <c r="AC6" s="51"/>
      <c r="AD6" s="51"/>
      <c r="AE6" s="50"/>
      <c r="AF6" s="50"/>
      <c r="AG6" s="50"/>
      <c r="AH6" s="50"/>
      <c r="AI6" s="50"/>
      <c r="AJ6" s="51"/>
      <c r="AK6" s="51"/>
      <c r="AL6" s="42" t="s">
        <v>53</v>
      </c>
      <c r="AM6" s="43">
        <f>COUNTIF(C$3:AK$6,"F")</f>
        <v>0</v>
      </c>
      <c r="AN6" s="47"/>
      <c r="AO6" s="52" t="s">
        <v>54</v>
      </c>
      <c r="AP6" s="52">
        <f>MIN(COUNTIF(C3:I4,"CA"),8)+MIN(COUNTIF(J3:P4,"CA"),8)+MIN(COUNTIF(Q3:W4,"CA"),8)+MIN(COUNTIF(X3:AD4,"CA"),8)+MIN(COUNTIF(AE3:AK4,"CA"),8)</f>
        <v>0</v>
      </c>
      <c r="AQ6" s="47"/>
      <c r="AR6" s="43" t="s">
        <v>55</v>
      </c>
      <c r="AS6" s="43">
        <f>COUNTIF(C3:AK6,"CA")</f>
        <v>0</v>
      </c>
      <c r="AT6" s="47"/>
      <c r="AV6" s="53"/>
      <c r="AW6" s="54"/>
      <c r="AY6" s="83" t="s">
        <v>51</v>
      </c>
      <c r="AZ6" s="84">
        <f>AW5+'Mois 5'!AW5+'Mois 4'!AW5</f>
        <v>0</v>
      </c>
      <c r="BA6" s="43"/>
      <c r="BB6" s="83" t="s">
        <v>51</v>
      </c>
      <c r="BC6" s="85">
        <f>AZ6+'Mois 3'!BB6</f>
        <v>0</v>
      </c>
    </row>
    <row r="7" spans="1:59" x14ac:dyDescent="0.2">
      <c r="A7" s="7" t="s">
        <v>56</v>
      </c>
      <c r="B7" s="55" t="s">
        <v>44</v>
      </c>
      <c r="C7" s="56"/>
      <c r="D7" s="56"/>
      <c r="E7" s="56"/>
      <c r="F7" s="56"/>
      <c r="G7" s="56"/>
      <c r="H7" s="57"/>
      <c r="I7" s="58"/>
      <c r="J7" s="56"/>
      <c r="K7" s="56"/>
      <c r="L7" s="56"/>
      <c r="M7" s="56"/>
      <c r="N7" s="56"/>
      <c r="O7" s="57"/>
      <c r="P7" s="58"/>
      <c r="Q7" s="56"/>
      <c r="R7" s="56"/>
      <c r="S7" s="56"/>
      <c r="T7" s="56"/>
      <c r="U7" s="56"/>
      <c r="V7" s="57"/>
      <c r="W7" s="58"/>
      <c r="X7" s="56"/>
      <c r="Y7" s="56"/>
      <c r="Z7" s="56"/>
      <c r="AA7" s="56"/>
      <c r="AB7" s="56"/>
      <c r="AC7" s="57"/>
      <c r="AD7" s="58"/>
      <c r="AE7" s="56"/>
      <c r="AF7" s="56"/>
      <c r="AG7" s="56"/>
      <c r="AH7" s="56"/>
      <c r="AI7" s="56"/>
      <c r="AJ7" s="57"/>
      <c r="AK7" s="58"/>
      <c r="AL7" s="60" t="s">
        <v>2</v>
      </c>
      <c r="AM7" s="61">
        <f>COUNTIF(C$7:AK$10,"P")</f>
        <v>0</v>
      </c>
      <c r="AN7" s="44"/>
      <c r="AO7" s="62"/>
      <c r="AP7" s="61"/>
      <c r="AQ7" s="44"/>
      <c r="AR7" s="61"/>
      <c r="AS7" s="61"/>
      <c r="AT7" s="44"/>
      <c r="AV7" s="63" t="s">
        <v>45</v>
      </c>
      <c r="AW7" s="44">
        <f>(AM7+AM8+AM9+AM10+AP10+AS8)-(8*(MIN(COUNTA(C7:I10),1)+MIN(COUNTA(J7:P10),1)+MIN(COUNTA(Q7:W10),1)+MIN(COUNTA(X7:AD10),1)+MIN(COUNTA(AE7:AK10),1)))</f>
        <v>0</v>
      </c>
      <c r="AY7" s="76" t="s">
        <v>45</v>
      </c>
      <c r="AZ7" s="73">
        <f>AT7+'Mois 5'!AT7+'Mois 6'!AT7</f>
        <v>0</v>
      </c>
      <c r="BA7" s="43"/>
      <c r="BB7" s="76" t="s">
        <v>45</v>
      </c>
      <c r="BC7" s="78">
        <f>AZ7+'Mois 3'!BB7</f>
        <v>0</v>
      </c>
      <c r="BE7" t="s">
        <v>65</v>
      </c>
      <c r="BF7" s="75">
        <v>60</v>
      </c>
    </row>
    <row r="8" spans="1:59" x14ac:dyDescent="0.2">
      <c r="A8" s="7"/>
      <c r="B8" s="64" t="s">
        <v>46</v>
      </c>
      <c r="C8" s="39"/>
      <c r="D8" s="39"/>
      <c r="E8" s="39"/>
      <c r="F8" s="39"/>
      <c r="G8" s="39"/>
      <c r="H8" s="41"/>
      <c r="I8" s="41"/>
      <c r="J8" s="39"/>
      <c r="K8" s="39"/>
      <c r="L8" s="39"/>
      <c r="M8" s="39"/>
      <c r="N8" s="39"/>
      <c r="O8" s="41"/>
      <c r="P8" s="41"/>
      <c r="Q8" s="39"/>
      <c r="R8" s="39"/>
      <c r="S8" s="39"/>
      <c r="T8" s="39"/>
      <c r="U8" s="39"/>
      <c r="V8" s="41"/>
      <c r="W8" s="41"/>
      <c r="X8" s="39"/>
      <c r="Y8" s="39"/>
      <c r="Z8" s="39"/>
      <c r="AA8" s="39"/>
      <c r="AB8" s="39"/>
      <c r="AC8" s="41"/>
      <c r="AD8" s="41"/>
      <c r="AE8" s="39"/>
      <c r="AF8" s="39"/>
      <c r="AG8" s="39"/>
      <c r="AH8" s="39"/>
      <c r="AI8" s="39"/>
      <c r="AJ8" s="41"/>
      <c r="AK8" s="41"/>
      <c r="AL8" s="42" t="s">
        <v>47</v>
      </c>
      <c r="AM8" s="43">
        <f>COUNTIF(C$7:AK$10,"G")</f>
        <v>0</v>
      </c>
      <c r="AN8" s="47"/>
      <c r="AO8" s="43" t="s">
        <v>48</v>
      </c>
      <c r="AP8" s="43">
        <f>COUNTIF(C$7:AK$10,"Hsu")</f>
        <v>0</v>
      </c>
      <c r="AQ8" s="47"/>
      <c r="AR8" s="43" t="s">
        <v>26</v>
      </c>
      <c r="AS8" s="49">
        <f>MIN(COUNTIF(C7:I8,"A"),8)+MIN(COUNTIF(J7:P8,"A"),8)+MIN(COUNTIF(Q7:W8,"A"),8)+MIN(COUNTIF(X7:AD8,"A"),8)+MIN(COUNTIF(AE7:AK8,"A"),8)</f>
        <v>0</v>
      </c>
      <c r="AT8" s="47"/>
      <c r="AV8" s="46" t="s">
        <v>48</v>
      </c>
      <c r="AW8" s="47">
        <f>(AP8)-(1*(MIN(COUNTA(C7:I10),1)+MIN(COUNTA(J7:P10),1)+MIN(COUNTA(Q7:W10),1)+MIN(COUNTA(X7:AD10),1)+MIN(COUNTA(AE7:AK10),1)))</f>
        <v>0</v>
      </c>
      <c r="AY8" s="76" t="s">
        <v>10</v>
      </c>
      <c r="AZ8" s="77">
        <f>'Mois 3'!BB8-(AS10+'Mois 5'!AS10+'Mois 4'!AS10)</f>
        <v>60</v>
      </c>
      <c r="BA8" s="43"/>
      <c r="BB8" s="76" t="s">
        <v>10</v>
      </c>
      <c r="BC8" s="78">
        <f>AZ8</f>
        <v>60</v>
      </c>
      <c r="BE8" s="79" t="s">
        <v>66</v>
      </c>
      <c r="BF8" s="80">
        <f>BC8</f>
        <v>60</v>
      </c>
    </row>
    <row r="9" spans="1:59" x14ac:dyDescent="0.2">
      <c r="A9" s="7"/>
      <c r="B9" s="6" t="s">
        <v>49</v>
      </c>
      <c r="C9" s="39"/>
      <c r="D9" s="39"/>
      <c r="E9" s="39"/>
      <c r="F9" s="39"/>
      <c r="G9" s="39"/>
      <c r="H9" s="41"/>
      <c r="I9" s="41"/>
      <c r="J9" s="39"/>
      <c r="K9" s="39"/>
      <c r="L9" s="39"/>
      <c r="M9" s="39"/>
      <c r="N9" s="39"/>
      <c r="O9" s="41"/>
      <c r="P9" s="41"/>
      <c r="Q9" s="39"/>
      <c r="R9" s="39"/>
      <c r="S9" s="39"/>
      <c r="T9" s="39"/>
      <c r="U9" s="39"/>
      <c r="V9" s="41"/>
      <c r="W9" s="41"/>
      <c r="X9" s="39"/>
      <c r="Y9" s="39"/>
      <c r="Z9" s="39"/>
      <c r="AA9" s="39"/>
      <c r="AB9" s="39"/>
      <c r="AC9" s="41"/>
      <c r="AD9" s="41"/>
      <c r="AE9" s="39"/>
      <c r="AF9" s="39"/>
      <c r="AG9" s="39"/>
      <c r="AH9" s="39"/>
      <c r="AI9" s="39"/>
      <c r="AJ9" s="41"/>
      <c r="AK9" s="41"/>
      <c r="AL9" s="42" t="s">
        <v>50</v>
      </c>
      <c r="AM9" s="43">
        <f>COUNTIF(C$7:AK$10,"Cs")</f>
        <v>0</v>
      </c>
      <c r="AN9" s="47"/>
      <c r="AO9" s="43" t="s">
        <v>51</v>
      </c>
      <c r="AP9" s="43">
        <f>COUNTIF(C$7:AK$10,"Hsa")</f>
        <v>0</v>
      </c>
      <c r="AQ9" s="47"/>
      <c r="AR9" s="43" t="s">
        <v>52</v>
      </c>
      <c r="AS9" s="43">
        <f>COUNTIF(C7:AK10,"Rs")+COUNTIF(C7:AK10,"Rh")</f>
        <v>0</v>
      </c>
      <c r="AT9" s="47"/>
      <c r="AV9" s="46" t="s">
        <v>51</v>
      </c>
      <c r="AW9" s="47">
        <f>(AP9)-(1*(MIN(COUNTA(C7:I10),1)+MIN(COUNTA(J7:P10),1)+MIN(COUNTA(Q7:W10),1)+MIN(COUNTA(X7:AD10),1)+MIN(COUNTA(AE7:AK10),1)))</f>
        <v>0</v>
      </c>
      <c r="AY9" s="76" t="s">
        <v>48</v>
      </c>
      <c r="AZ9" s="77">
        <f>AW8+'Mois 5'!AW8+'Mois 4'!AW8</f>
        <v>0</v>
      </c>
      <c r="BA9" s="43"/>
      <c r="BB9" s="76" t="s">
        <v>48</v>
      </c>
      <c r="BC9" s="78">
        <f>AZ9+'Mois 3'!BB9</f>
        <v>0</v>
      </c>
      <c r="BE9" s="82"/>
    </row>
    <row r="10" spans="1:59" x14ac:dyDescent="0.2">
      <c r="A10" s="7"/>
      <c r="B10" s="6"/>
      <c r="C10" s="50"/>
      <c r="D10" s="50"/>
      <c r="E10" s="50"/>
      <c r="F10" s="50"/>
      <c r="G10" s="50"/>
      <c r="H10" s="51"/>
      <c r="I10" s="51"/>
      <c r="J10" s="50"/>
      <c r="K10" s="50"/>
      <c r="L10" s="50"/>
      <c r="M10" s="50"/>
      <c r="N10" s="50"/>
      <c r="O10" s="51"/>
      <c r="P10" s="51"/>
      <c r="Q10" s="50"/>
      <c r="R10" s="50"/>
      <c r="S10" s="50"/>
      <c r="T10" s="50"/>
      <c r="U10" s="50"/>
      <c r="V10" s="51"/>
      <c r="W10" s="51"/>
      <c r="X10" s="50"/>
      <c r="Y10" s="50"/>
      <c r="Z10" s="50"/>
      <c r="AA10" s="50"/>
      <c r="AB10" s="50"/>
      <c r="AC10" s="51"/>
      <c r="AD10" s="51"/>
      <c r="AE10" s="50"/>
      <c r="AF10" s="50"/>
      <c r="AG10" s="50"/>
      <c r="AH10" s="50"/>
      <c r="AI10" s="50"/>
      <c r="AJ10" s="51"/>
      <c r="AK10" s="51"/>
      <c r="AL10" s="67" t="s">
        <v>53</v>
      </c>
      <c r="AM10" s="68">
        <f>COUNTIF(C$7:AK$10,"F")</f>
        <v>0</v>
      </c>
      <c r="AN10" s="54"/>
      <c r="AO10" s="69" t="s">
        <v>54</v>
      </c>
      <c r="AP10" s="69">
        <f>MIN(COUNTIF(C7:I8,"CA"),8)+MIN(COUNTIF(J7:P8,"CA"),8)+MIN(COUNTIF(Q7:W8,"CA"),8)+MIN(COUNTIF(X7:AD8,"CA"),8)+MIN(COUNTIF(AE7:AK8,"CA"),8)</f>
        <v>0</v>
      </c>
      <c r="AQ10" s="54"/>
      <c r="AR10" s="68" t="s">
        <v>55</v>
      </c>
      <c r="AS10" s="68">
        <f>COUNTIF(C7:AK10,"CA")</f>
        <v>0</v>
      </c>
      <c r="AT10" s="54"/>
      <c r="AV10" s="53"/>
      <c r="AW10" s="54"/>
      <c r="AY10" s="83" t="s">
        <v>51</v>
      </c>
      <c r="AZ10" s="84">
        <f>AW9+'Mois 5'!AW9+'Mois 4'!AW9</f>
        <v>0</v>
      </c>
      <c r="BA10" s="43"/>
      <c r="BB10" s="83" t="s">
        <v>51</v>
      </c>
      <c r="BC10" s="85">
        <f>AZ10+'Mois 3'!BB10</f>
        <v>0</v>
      </c>
    </row>
    <row r="11" spans="1:59" x14ac:dyDescent="0.2">
      <c r="A11" s="7" t="s">
        <v>57</v>
      </c>
      <c r="B11" s="55" t="s">
        <v>44</v>
      </c>
      <c r="C11" s="56"/>
      <c r="D11" s="56"/>
      <c r="E11" s="56"/>
      <c r="F11" s="56"/>
      <c r="G11" s="56"/>
      <c r="H11" s="57"/>
      <c r="I11" s="58"/>
      <c r="J11" s="56"/>
      <c r="K11" s="56"/>
      <c r="L11" s="56"/>
      <c r="M11" s="56"/>
      <c r="N11" s="56"/>
      <c r="O11" s="57"/>
      <c r="P11" s="58"/>
      <c r="Q11" s="56"/>
      <c r="R11" s="56"/>
      <c r="S11" s="56"/>
      <c r="T11" s="56"/>
      <c r="U11" s="56"/>
      <c r="V11" s="57"/>
      <c r="W11" s="58"/>
      <c r="X11" s="56"/>
      <c r="Y11" s="56"/>
      <c r="Z11" s="56"/>
      <c r="AA11" s="56"/>
      <c r="AB11" s="56"/>
      <c r="AC11" s="57"/>
      <c r="AD11" s="58"/>
      <c r="AE11" s="56"/>
      <c r="AF11" s="56"/>
      <c r="AG11" s="56"/>
      <c r="AH11" s="56"/>
      <c r="AI11" s="56"/>
      <c r="AJ11" s="57"/>
      <c r="AK11" s="58"/>
      <c r="AL11" s="42" t="s">
        <v>2</v>
      </c>
      <c r="AM11" s="43">
        <f>COUNTIF(C$11:AK$14,"P")</f>
        <v>0</v>
      </c>
      <c r="AN11" s="47"/>
      <c r="AO11" s="45"/>
      <c r="AP11" s="43"/>
      <c r="AQ11" s="47"/>
      <c r="AR11" s="43"/>
      <c r="AS11" s="43"/>
      <c r="AT11" s="47"/>
      <c r="AV11" s="63" t="s">
        <v>45</v>
      </c>
      <c r="AW11" s="44">
        <f>(AM11+AM12+AM13+AM14+AP14+AS12)-(8*(MIN(COUNTA(C11:I14),1)+MIN(COUNTA(J11:P14),1)+MIN(COUNTA(Q11:W14),1)+MIN(COUNTA(X11:AD14),1)+MIN(COUNTA(AE11:AK14),1)))</f>
        <v>0</v>
      </c>
      <c r="AY11" s="76" t="s">
        <v>45</v>
      </c>
      <c r="AZ11" s="73">
        <f>AT11+'Mois 5'!AT11+'Mois 6'!AT11</f>
        <v>0</v>
      </c>
      <c r="BA11" s="43"/>
      <c r="BB11" s="76" t="s">
        <v>45</v>
      </c>
      <c r="BC11" s="78">
        <f>AZ11+'Mois 3'!BB11</f>
        <v>0</v>
      </c>
      <c r="BE11" t="s">
        <v>65</v>
      </c>
      <c r="BF11" s="75">
        <v>60</v>
      </c>
    </row>
    <row r="12" spans="1:59" x14ac:dyDescent="0.2">
      <c r="A12" s="7"/>
      <c r="B12" s="64" t="s">
        <v>46</v>
      </c>
      <c r="C12" s="39"/>
      <c r="D12" s="39"/>
      <c r="E12" s="39"/>
      <c r="F12" s="39"/>
      <c r="G12" s="39"/>
      <c r="H12" s="41"/>
      <c r="I12" s="41"/>
      <c r="J12" s="39"/>
      <c r="K12" s="39"/>
      <c r="L12" s="39"/>
      <c r="M12" s="39"/>
      <c r="N12" s="39"/>
      <c r="O12" s="41"/>
      <c r="P12" s="41"/>
      <c r="Q12" s="39"/>
      <c r="R12" s="39"/>
      <c r="S12" s="39"/>
      <c r="T12" s="39"/>
      <c r="U12" s="39"/>
      <c r="V12" s="41"/>
      <c r="W12" s="41"/>
      <c r="X12" s="39"/>
      <c r="Y12" s="39"/>
      <c r="Z12" s="39"/>
      <c r="AA12" s="39"/>
      <c r="AB12" s="39"/>
      <c r="AC12" s="41"/>
      <c r="AD12" s="41"/>
      <c r="AE12" s="39"/>
      <c r="AF12" s="39"/>
      <c r="AG12" s="39"/>
      <c r="AH12" s="39"/>
      <c r="AI12" s="39"/>
      <c r="AJ12" s="41"/>
      <c r="AK12" s="41"/>
      <c r="AL12" s="42" t="s">
        <v>47</v>
      </c>
      <c r="AM12" s="43">
        <f>COUNTIF(C$11:AK$14,"G")</f>
        <v>0</v>
      </c>
      <c r="AN12" s="47"/>
      <c r="AO12" s="43" t="s">
        <v>48</v>
      </c>
      <c r="AP12" s="43">
        <f>COUNTIF(C$11:AK$14,"Hsa")</f>
        <v>0</v>
      </c>
      <c r="AQ12" s="47"/>
      <c r="AR12" s="43" t="s">
        <v>26</v>
      </c>
      <c r="AS12" s="49">
        <f>MIN(COUNTIF(C11:I12,"A"),8)+MIN(COUNTIF(J11:P12,"A"),8)+MIN(COUNTIF(Q11:W12,"A"),8)+MIN(COUNTIF(X11:AD12,"A"),8)+MIN(COUNTIF(AE11:AK12,"A"),8)</f>
        <v>0</v>
      </c>
      <c r="AT12" s="47"/>
      <c r="AV12" s="46" t="s">
        <v>48</v>
      </c>
      <c r="AW12" s="47">
        <f>(AP12)-(1*(MIN(COUNTA(C11:I14),1)+MIN(COUNTA(J11:P14),1)+MIN(COUNTA(Q11:W14),1)+MIN(COUNTA(X11:AD14),1)+MIN(COUNTA(AE11:AK14),1)))</f>
        <v>0</v>
      </c>
      <c r="AY12" s="76" t="s">
        <v>10</v>
      </c>
      <c r="AZ12" s="77">
        <f>'Mois 3'!BB12-(AS14+'Mois 5'!AS14+'Mois 4'!AS14)</f>
        <v>60</v>
      </c>
      <c r="BA12" s="43"/>
      <c r="BB12" s="76" t="s">
        <v>10</v>
      </c>
      <c r="BC12" s="78">
        <f>AZ12</f>
        <v>60</v>
      </c>
      <c r="BE12" s="79" t="s">
        <v>66</v>
      </c>
      <c r="BF12" s="80">
        <f>BC12</f>
        <v>60</v>
      </c>
    </row>
    <row r="13" spans="1:59" x14ac:dyDescent="0.2">
      <c r="A13" s="7"/>
      <c r="B13" s="6" t="s">
        <v>49</v>
      </c>
      <c r="C13" s="39"/>
      <c r="D13" s="39"/>
      <c r="E13" s="39"/>
      <c r="F13" s="39"/>
      <c r="G13" s="39"/>
      <c r="H13" s="41"/>
      <c r="I13" s="41"/>
      <c r="J13" s="39"/>
      <c r="K13" s="39"/>
      <c r="L13" s="39"/>
      <c r="M13" s="39"/>
      <c r="N13" s="39"/>
      <c r="O13" s="41"/>
      <c r="P13" s="41"/>
      <c r="Q13" s="39"/>
      <c r="R13" s="39"/>
      <c r="S13" s="39"/>
      <c r="T13" s="39"/>
      <c r="U13" s="39"/>
      <c r="V13" s="41"/>
      <c r="W13" s="41"/>
      <c r="X13" s="39"/>
      <c r="Y13" s="39"/>
      <c r="Z13" s="39"/>
      <c r="AA13" s="39"/>
      <c r="AB13" s="39"/>
      <c r="AC13" s="41"/>
      <c r="AD13" s="41"/>
      <c r="AE13" s="39"/>
      <c r="AF13" s="39"/>
      <c r="AG13" s="39"/>
      <c r="AH13" s="39"/>
      <c r="AI13" s="39"/>
      <c r="AJ13" s="41"/>
      <c r="AK13" s="41"/>
      <c r="AL13" s="42" t="s">
        <v>50</v>
      </c>
      <c r="AM13" s="43">
        <f>COUNTIF(C$11:AK$14,"Cs")</f>
        <v>0</v>
      </c>
      <c r="AN13" s="47"/>
      <c r="AO13" s="43" t="s">
        <v>51</v>
      </c>
      <c r="AP13" s="43">
        <f>COUNTIF(C$11:AK$14,"Hsa")</f>
        <v>0</v>
      </c>
      <c r="AQ13" s="47"/>
      <c r="AR13" s="43" t="s">
        <v>52</v>
      </c>
      <c r="AS13" s="43">
        <f>COUNTIF(C11:AK14,"Rs")+COUNTIF(C11:AK14,"Rh")</f>
        <v>0</v>
      </c>
      <c r="AT13" s="47"/>
      <c r="AV13" s="46" t="s">
        <v>51</v>
      </c>
      <c r="AW13" s="47">
        <f>(AP13)-(1*(MIN(COUNTA(C11:I14),1)+MIN(COUNTA(J11:P14),1)+MIN(COUNTA(Q11:W14),1)+MIN(COUNTA(X11:AD14),1)+MIN(COUNTA(AE11:AK14),1)))</f>
        <v>0</v>
      </c>
      <c r="AY13" s="76" t="s">
        <v>48</v>
      </c>
      <c r="AZ13" s="77">
        <f>AW12+'Mois 5'!AW12+'Mois 4'!AW12</f>
        <v>0</v>
      </c>
      <c r="BA13" s="43"/>
      <c r="BB13" s="76" t="s">
        <v>48</v>
      </c>
      <c r="BC13" s="78">
        <f>AZ13+'Mois 3'!BB13</f>
        <v>0</v>
      </c>
      <c r="BE13" s="82"/>
    </row>
    <row r="14" spans="1:59" x14ac:dyDescent="0.2">
      <c r="A14" s="7"/>
      <c r="B14" s="6"/>
      <c r="C14" s="50"/>
      <c r="D14" s="50"/>
      <c r="E14" s="50"/>
      <c r="F14" s="50"/>
      <c r="G14" s="50"/>
      <c r="H14" s="51"/>
      <c r="I14" s="51"/>
      <c r="J14" s="50"/>
      <c r="K14" s="50"/>
      <c r="L14" s="50"/>
      <c r="M14" s="50"/>
      <c r="N14" s="50"/>
      <c r="O14" s="51"/>
      <c r="P14" s="51"/>
      <c r="Q14" s="50"/>
      <c r="R14" s="50"/>
      <c r="S14" s="50"/>
      <c r="T14" s="50"/>
      <c r="U14" s="50"/>
      <c r="V14" s="51"/>
      <c r="W14" s="51"/>
      <c r="X14" s="50"/>
      <c r="Y14" s="50"/>
      <c r="Z14" s="50"/>
      <c r="AA14" s="50"/>
      <c r="AB14" s="50"/>
      <c r="AC14" s="51"/>
      <c r="AD14" s="51"/>
      <c r="AE14" s="50"/>
      <c r="AF14" s="50"/>
      <c r="AG14" s="50"/>
      <c r="AH14" s="50"/>
      <c r="AI14" s="50"/>
      <c r="AJ14" s="51"/>
      <c r="AK14" s="51"/>
      <c r="AL14" s="42" t="s">
        <v>53</v>
      </c>
      <c r="AM14" s="43">
        <f>COUNTIF(C$11:AK$14,"F")</f>
        <v>0</v>
      </c>
      <c r="AN14" s="47"/>
      <c r="AO14" s="52" t="s">
        <v>54</v>
      </c>
      <c r="AP14" s="52">
        <f>MIN(COUNTIF(C11:I12,"CA"),8)+MIN(COUNTIF(J11:P12,"CA"),8)+MIN(COUNTIF(Q11:W12,"CA"),8)+MIN(COUNTIF(X11:AD12,"CA"),8)+MIN(COUNTIF(AE11:AK12,"CA"),8)</f>
        <v>0</v>
      </c>
      <c r="AQ14" s="47"/>
      <c r="AR14" s="43" t="s">
        <v>55</v>
      </c>
      <c r="AS14" s="43">
        <f>COUNTIF(C11:AK14,"CA")</f>
        <v>0</v>
      </c>
      <c r="AT14" s="47"/>
      <c r="AV14" s="53"/>
      <c r="AW14" s="54"/>
      <c r="AY14" s="83" t="s">
        <v>51</v>
      </c>
      <c r="AZ14" s="84">
        <f>AW13+'Mois 5'!AW13+'Mois 4'!AW13</f>
        <v>0</v>
      </c>
      <c r="BA14" s="43"/>
      <c r="BB14" s="83" t="s">
        <v>51</v>
      </c>
      <c r="BC14" s="85">
        <f>AZ14+'Mois 3'!BB14</f>
        <v>0</v>
      </c>
    </row>
    <row r="15" spans="1:59" x14ac:dyDescent="0.2">
      <c r="A15" s="7" t="s">
        <v>58</v>
      </c>
      <c r="B15" s="55" t="s">
        <v>44</v>
      </c>
      <c r="C15" s="56"/>
      <c r="D15" s="56"/>
      <c r="E15" s="56"/>
      <c r="F15" s="56"/>
      <c r="G15" s="56"/>
      <c r="H15" s="57"/>
      <c r="I15" s="58"/>
      <c r="J15" s="56"/>
      <c r="K15" s="56"/>
      <c r="L15" s="56"/>
      <c r="M15" s="56"/>
      <c r="N15" s="56"/>
      <c r="O15" s="57"/>
      <c r="P15" s="58"/>
      <c r="Q15" s="56"/>
      <c r="R15" s="56"/>
      <c r="S15" s="56"/>
      <c r="T15" s="56"/>
      <c r="U15" s="56"/>
      <c r="V15" s="57"/>
      <c r="W15" s="58"/>
      <c r="X15" s="56"/>
      <c r="Y15" s="56"/>
      <c r="Z15" s="56"/>
      <c r="AA15" s="56"/>
      <c r="AB15" s="56"/>
      <c r="AC15" s="57"/>
      <c r="AD15" s="58"/>
      <c r="AE15" s="56"/>
      <c r="AF15" s="56"/>
      <c r="AG15" s="56"/>
      <c r="AH15" s="56"/>
      <c r="AI15" s="56"/>
      <c r="AJ15" s="57"/>
      <c r="AK15" s="58"/>
      <c r="AL15" s="60" t="s">
        <v>2</v>
      </c>
      <c r="AM15" s="61">
        <f>COUNTIF(C$15:AK$18,"P")</f>
        <v>0</v>
      </c>
      <c r="AN15" s="44"/>
      <c r="AO15" s="62"/>
      <c r="AP15" s="61"/>
      <c r="AQ15" s="44"/>
      <c r="AR15" s="61"/>
      <c r="AS15" s="61"/>
      <c r="AT15" s="44"/>
      <c r="AV15" s="63" t="s">
        <v>45</v>
      </c>
      <c r="AW15" s="44">
        <f>(AM15+AM16+AM17+AM18+AP18+AS16)-(8*(MIN(COUNTA(C15:I18),1)+MIN(COUNTA(J15:P18),1)+MIN(COUNTA(Q15:W18),1)+MIN(COUNTA(X15:AD18),1)+MIN(COUNTA(AE15:AK18),1)))</f>
        <v>0</v>
      </c>
      <c r="AY15" s="76" t="s">
        <v>45</v>
      </c>
      <c r="AZ15" s="73">
        <f>AT15+'Mois 5'!AT15+'Mois 6'!AT15</f>
        <v>0</v>
      </c>
      <c r="BA15" s="43"/>
      <c r="BB15" s="76" t="s">
        <v>45</v>
      </c>
      <c r="BC15" s="78">
        <f>AZ15+'Mois 3'!BB15</f>
        <v>0</v>
      </c>
      <c r="BE15" t="s">
        <v>65</v>
      </c>
      <c r="BF15" s="75">
        <v>60</v>
      </c>
    </row>
    <row r="16" spans="1:59" x14ac:dyDescent="0.2">
      <c r="A16" s="7"/>
      <c r="B16" s="64" t="s">
        <v>46</v>
      </c>
      <c r="C16" s="39"/>
      <c r="D16" s="39"/>
      <c r="E16" s="39"/>
      <c r="F16" s="39"/>
      <c r="G16" s="39"/>
      <c r="H16" s="41"/>
      <c r="I16" s="41"/>
      <c r="J16" s="39"/>
      <c r="K16" s="39"/>
      <c r="L16" s="39"/>
      <c r="M16" s="39"/>
      <c r="N16" s="39"/>
      <c r="O16" s="41"/>
      <c r="P16" s="41"/>
      <c r="Q16" s="39"/>
      <c r="R16" s="39"/>
      <c r="S16" s="39"/>
      <c r="T16" s="39"/>
      <c r="U16" s="39"/>
      <c r="V16" s="41"/>
      <c r="W16" s="41"/>
      <c r="X16" s="39"/>
      <c r="Y16" s="39"/>
      <c r="Z16" s="39"/>
      <c r="AA16" s="39"/>
      <c r="AB16" s="39"/>
      <c r="AC16" s="41"/>
      <c r="AD16" s="41"/>
      <c r="AE16" s="39"/>
      <c r="AF16" s="39"/>
      <c r="AG16" s="39"/>
      <c r="AH16" s="39"/>
      <c r="AI16" s="39"/>
      <c r="AJ16" s="41"/>
      <c r="AK16" s="41"/>
      <c r="AL16" s="42" t="s">
        <v>47</v>
      </c>
      <c r="AM16" s="43">
        <f>COUNTIF(C$15:AK$18,"G")</f>
        <v>0</v>
      </c>
      <c r="AN16" s="47"/>
      <c r="AO16" s="43" t="s">
        <v>48</v>
      </c>
      <c r="AP16" s="43">
        <f>COUNTIF(C$15:AK$18,"Hsu")</f>
        <v>0</v>
      </c>
      <c r="AQ16" s="47"/>
      <c r="AR16" s="43" t="s">
        <v>26</v>
      </c>
      <c r="AS16" s="49">
        <f>MIN(COUNTIF(C15:I16,"A"),8)+MIN(COUNTIF(J15:P16,"A"),8)+MIN(COUNTIF(Q15:W16,"A"),8)+MIN(COUNTIF(X15:AD16,"A"),8)+MIN(COUNTIF(AE15:AK16,"A"),8)</f>
        <v>0</v>
      </c>
      <c r="AT16" s="47"/>
      <c r="AV16" s="46" t="s">
        <v>48</v>
      </c>
      <c r="AW16" s="47">
        <f>(AP16)-(1*(MIN(COUNTA(C15:I18),1)+MIN(COUNTA(J15:P18),1)+MIN(COUNTA(Q15:W18),1)+MIN(COUNTA(X15:AD18),1)+MIN(COUNTA(AE15:AK18),1)))</f>
        <v>0</v>
      </c>
      <c r="AY16" s="76" t="s">
        <v>10</v>
      </c>
      <c r="AZ16" s="77">
        <f>'Mois 3'!BB16-(AS18+'Mois 5'!AS18+'Mois 4'!AS18)</f>
        <v>60</v>
      </c>
      <c r="BA16" s="43"/>
      <c r="BB16" s="76" t="s">
        <v>10</v>
      </c>
      <c r="BC16" s="78">
        <f>AZ16</f>
        <v>60</v>
      </c>
      <c r="BE16" s="79" t="s">
        <v>66</v>
      </c>
      <c r="BF16" s="80">
        <f>BC16</f>
        <v>60</v>
      </c>
    </row>
    <row r="17" spans="1:58" x14ac:dyDescent="0.2">
      <c r="A17" s="7"/>
      <c r="B17" s="6" t="s">
        <v>49</v>
      </c>
      <c r="C17" s="39"/>
      <c r="D17" s="39"/>
      <c r="E17" s="39"/>
      <c r="F17" s="39"/>
      <c r="G17" s="39"/>
      <c r="H17" s="41"/>
      <c r="I17" s="41"/>
      <c r="J17" s="39"/>
      <c r="K17" s="39"/>
      <c r="L17" s="39"/>
      <c r="M17" s="39"/>
      <c r="N17" s="39"/>
      <c r="O17" s="41"/>
      <c r="P17" s="41"/>
      <c r="Q17" s="39"/>
      <c r="R17" s="39"/>
      <c r="S17" s="39"/>
      <c r="T17" s="39"/>
      <c r="U17" s="39"/>
      <c r="V17" s="41"/>
      <c r="W17" s="41"/>
      <c r="X17" s="39"/>
      <c r="Y17" s="39"/>
      <c r="Z17" s="39"/>
      <c r="AA17" s="39"/>
      <c r="AB17" s="39"/>
      <c r="AC17" s="41"/>
      <c r="AD17" s="41"/>
      <c r="AE17" s="39"/>
      <c r="AF17" s="39"/>
      <c r="AG17" s="39"/>
      <c r="AH17" s="39"/>
      <c r="AI17" s="39"/>
      <c r="AJ17" s="41"/>
      <c r="AK17" s="41"/>
      <c r="AL17" s="42" t="s">
        <v>50</v>
      </c>
      <c r="AM17" s="43">
        <f>COUNTIF(C$15:AK$18,"Cs")</f>
        <v>0</v>
      </c>
      <c r="AN17" s="47"/>
      <c r="AO17" s="43" t="s">
        <v>51</v>
      </c>
      <c r="AP17" s="43">
        <f>COUNTIF(C$15:AK$18,"Hsa")</f>
        <v>0</v>
      </c>
      <c r="AQ17" s="47"/>
      <c r="AR17" s="43" t="s">
        <v>52</v>
      </c>
      <c r="AS17" s="43">
        <f>COUNTIF(C15:AK18,"Rs")+COUNTIF(C15:AK18,"Rh")</f>
        <v>0</v>
      </c>
      <c r="AT17" s="47"/>
      <c r="AV17" s="46" t="s">
        <v>51</v>
      </c>
      <c r="AW17" s="47">
        <f>(AP17)-(1*(MIN(COUNTA(C15:I18),1)+MIN(COUNTA(J15:P18),1)+MIN(COUNTA(Q15:W18),1)+MIN(COUNTA(X15:AD18),1)+MIN(COUNTA(AE15:AK18),1)))</f>
        <v>0</v>
      </c>
      <c r="AY17" s="76" t="s">
        <v>48</v>
      </c>
      <c r="AZ17" s="77">
        <f>AW16+'Mois 5'!AW16+'Mois 4'!AW16</f>
        <v>0</v>
      </c>
      <c r="BA17" s="43"/>
      <c r="BB17" s="76" t="s">
        <v>48</v>
      </c>
      <c r="BC17" s="78">
        <f>AZ17+'Mois 3'!BB17</f>
        <v>0</v>
      </c>
      <c r="BE17" s="82"/>
    </row>
    <row r="18" spans="1:58" x14ac:dyDescent="0.2">
      <c r="A18" s="7"/>
      <c r="B18" s="6"/>
      <c r="C18" s="50"/>
      <c r="D18" s="50"/>
      <c r="E18" s="50"/>
      <c r="F18" s="50"/>
      <c r="G18" s="50"/>
      <c r="H18" s="51"/>
      <c r="I18" s="51"/>
      <c r="J18" s="50"/>
      <c r="K18" s="50"/>
      <c r="L18" s="50"/>
      <c r="M18" s="50"/>
      <c r="N18" s="50"/>
      <c r="O18" s="51"/>
      <c r="P18" s="51"/>
      <c r="Q18" s="50"/>
      <c r="R18" s="50"/>
      <c r="S18" s="50"/>
      <c r="T18" s="50"/>
      <c r="U18" s="50"/>
      <c r="V18" s="51"/>
      <c r="W18" s="51"/>
      <c r="X18" s="50"/>
      <c r="Y18" s="50"/>
      <c r="Z18" s="50"/>
      <c r="AA18" s="50"/>
      <c r="AB18" s="50"/>
      <c r="AC18" s="51"/>
      <c r="AD18" s="51"/>
      <c r="AE18" s="50"/>
      <c r="AF18" s="50"/>
      <c r="AG18" s="50"/>
      <c r="AH18" s="50"/>
      <c r="AI18" s="50"/>
      <c r="AJ18" s="51"/>
      <c r="AK18" s="51"/>
      <c r="AL18" s="67" t="s">
        <v>53</v>
      </c>
      <c r="AM18" s="68">
        <f>COUNTIF(C$15:AK$18,"F")</f>
        <v>0</v>
      </c>
      <c r="AN18" s="54"/>
      <c r="AO18" s="69" t="s">
        <v>54</v>
      </c>
      <c r="AP18" s="69">
        <f>MIN(COUNTIF(C15:I16,"CA"),8)+MIN(COUNTIF(J15:P16,"CA"),8)+MIN(COUNTIF(Q15:W16,"CA"),8)+MIN(COUNTIF(X15:AD16,"CA"),8)+MIN(COUNTIF(AE15:AK16,"CA"),8)</f>
        <v>0</v>
      </c>
      <c r="AQ18" s="54"/>
      <c r="AR18" s="68" t="s">
        <v>55</v>
      </c>
      <c r="AS18" s="68">
        <f>COUNTIF(C15:AK18,"CA")</f>
        <v>0</v>
      </c>
      <c r="AT18" s="54"/>
      <c r="AV18" s="53"/>
      <c r="AW18" s="54"/>
      <c r="AY18" s="83" t="s">
        <v>51</v>
      </c>
      <c r="AZ18" s="84">
        <f>AW17+'Mois 5'!AW17+'Mois 4'!AW17</f>
        <v>0</v>
      </c>
      <c r="BA18" s="43"/>
      <c r="BB18" s="83" t="s">
        <v>51</v>
      </c>
      <c r="BC18" s="85">
        <f>AZ18+'Mois 3'!BB18</f>
        <v>0</v>
      </c>
    </row>
    <row r="19" spans="1:58" x14ac:dyDescent="0.2">
      <c r="A19" s="7" t="s">
        <v>59</v>
      </c>
      <c r="B19" s="55" t="s">
        <v>44</v>
      </c>
      <c r="C19" s="56"/>
      <c r="D19" s="56"/>
      <c r="E19" s="56"/>
      <c r="F19" s="56"/>
      <c r="G19" s="56"/>
      <c r="H19" s="57"/>
      <c r="I19" s="58"/>
      <c r="J19" s="56"/>
      <c r="K19" s="56"/>
      <c r="L19" s="56"/>
      <c r="M19" s="56"/>
      <c r="N19" s="56"/>
      <c r="O19" s="57"/>
      <c r="P19" s="58"/>
      <c r="Q19" s="56"/>
      <c r="R19" s="56"/>
      <c r="S19" s="56"/>
      <c r="T19" s="56"/>
      <c r="U19" s="56"/>
      <c r="V19" s="57"/>
      <c r="W19" s="58"/>
      <c r="X19" s="56"/>
      <c r="Y19" s="56"/>
      <c r="Z19" s="56"/>
      <c r="AA19" s="56"/>
      <c r="AB19" s="56"/>
      <c r="AC19" s="57"/>
      <c r="AD19" s="58"/>
      <c r="AE19" s="56"/>
      <c r="AF19" s="56"/>
      <c r="AG19" s="56"/>
      <c r="AH19" s="56"/>
      <c r="AI19" s="56"/>
      <c r="AJ19" s="57"/>
      <c r="AK19" s="58"/>
      <c r="AL19" s="42" t="s">
        <v>2</v>
      </c>
      <c r="AM19" s="43">
        <f>COUNTIF(C$19:AK$22,"P")</f>
        <v>0</v>
      </c>
      <c r="AN19" s="47"/>
      <c r="AO19" s="45"/>
      <c r="AP19" s="43"/>
      <c r="AQ19" s="47"/>
      <c r="AR19" s="43"/>
      <c r="AS19" s="43"/>
      <c r="AT19" s="47"/>
      <c r="AV19" s="63" t="s">
        <v>45</v>
      </c>
      <c r="AW19" s="44">
        <f>(AM19+AM20+AM21+AM22+AP22+AS20)-(8*(MIN(COUNTA(C19:I22),1)+MIN(COUNTA(J19:P22),1)+MIN(COUNTA(Q19:W22),1)+MIN(COUNTA(X19:AD22),1)+MIN(COUNTA(AE19:AK22),1)))</f>
        <v>0</v>
      </c>
      <c r="AY19" s="76" t="s">
        <v>45</v>
      </c>
      <c r="AZ19" s="73">
        <f>AT19+'Mois 5'!AT19+'Mois 6'!AT19</f>
        <v>0</v>
      </c>
      <c r="BA19" s="43"/>
      <c r="BB19" s="76" t="s">
        <v>45</v>
      </c>
      <c r="BC19" s="78">
        <f>AZ19+'Mois 3'!BB19</f>
        <v>0</v>
      </c>
      <c r="BE19" t="s">
        <v>65</v>
      </c>
      <c r="BF19" s="75">
        <v>60</v>
      </c>
    </row>
    <row r="20" spans="1:58" x14ac:dyDescent="0.2">
      <c r="A20" s="7"/>
      <c r="B20" s="64" t="s">
        <v>46</v>
      </c>
      <c r="C20" s="39"/>
      <c r="D20" s="39"/>
      <c r="E20" s="39"/>
      <c r="F20" s="39"/>
      <c r="G20" s="39"/>
      <c r="H20" s="41"/>
      <c r="I20" s="41"/>
      <c r="J20" s="39"/>
      <c r="K20" s="39"/>
      <c r="L20" s="39"/>
      <c r="M20" s="39"/>
      <c r="N20" s="39"/>
      <c r="O20" s="41"/>
      <c r="P20" s="41"/>
      <c r="Q20" s="39"/>
      <c r="R20" s="39"/>
      <c r="S20" s="39"/>
      <c r="T20" s="39"/>
      <c r="U20" s="39"/>
      <c r="V20" s="41"/>
      <c r="W20" s="41"/>
      <c r="X20" s="39"/>
      <c r="Y20" s="39"/>
      <c r="Z20" s="39"/>
      <c r="AA20" s="39"/>
      <c r="AB20" s="39"/>
      <c r="AC20" s="41"/>
      <c r="AD20" s="41"/>
      <c r="AE20" s="39"/>
      <c r="AF20" s="39"/>
      <c r="AG20" s="39"/>
      <c r="AH20" s="39"/>
      <c r="AI20" s="39"/>
      <c r="AJ20" s="41"/>
      <c r="AK20" s="41"/>
      <c r="AL20" s="42" t="s">
        <v>47</v>
      </c>
      <c r="AM20" s="43">
        <f>COUNTIF(C$19:AK$22,"G")</f>
        <v>0</v>
      </c>
      <c r="AN20" s="47"/>
      <c r="AO20" s="43" t="s">
        <v>48</v>
      </c>
      <c r="AP20" s="43">
        <f>COUNTIF(C19:AK22,"Hsu")</f>
        <v>0</v>
      </c>
      <c r="AQ20" s="47"/>
      <c r="AR20" s="43" t="s">
        <v>26</v>
      </c>
      <c r="AS20" s="49">
        <f>MIN(COUNTIF(C19:I20,"A"),8)+MIN(COUNTIF(J19:P20,"A"),8)+MIN(COUNTIF(Q19:W20,"A"),8)+MIN(COUNTIF(X19:AD20,"A"),8)+MIN(COUNTIF(AE19:AK20,"A"),8)</f>
        <v>0</v>
      </c>
      <c r="AT20" s="47"/>
      <c r="AV20" s="46" t="s">
        <v>48</v>
      </c>
      <c r="AW20" s="47">
        <f>(AP20)-(1*(MIN(COUNTA(C19:I22),1)+MIN(COUNTA(J19:P22),1)+MIN(COUNTA(Q19:W22),1)+MIN(COUNTA(X19:AD22),1)+MIN(COUNTA(AE19:AK22),1)))</f>
        <v>0</v>
      </c>
      <c r="AY20" s="76" t="s">
        <v>10</v>
      </c>
      <c r="AZ20" s="77">
        <f>'Mois 3'!BB20-(AS22+'Mois 5'!AS22+'Mois 4'!AS22)</f>
        <v>60</v>
      </c>
      <c r="BA20" s="43"/>
      <c r="BB20" s="76" t="s">
        <v>10</v>
      </c>
      <c r="BC20" s="78">
        <f>AZ20</f>
        <v>60</v>
      </c>
      <c r="BE20" s="79" t="s">
        <v>66</v>
      </c>
      <c r="BF20" s="80">
        <f>BC20</f>
        <v>60</v>
      </c>
    </row>
    <row r="21" spans="1:58" x14ac:dyDescent="0.2">
      <c r="A21" s="7"/>
      <c r="B21" s="6" t="s">
        <v>49</v>
      </c>
      <c r="C21" s="39"/>
      <c r="D21" s="39"/>
      <c r="E21" s="39"/>
      <c r="F21" s="39"/>
      <c r="G21" s="39"/>
      <c r="H21" s="41"/>
      <c r="I21" s="41"/>
      <c r="J21" s="39"/>
      <c r="K21" s="39"/>
      <c r="L21" s="39"/>
      <c r="M21" s="39"/>
      <c r="N21" s="39"/>
      <c r="O21" s="41"/>
      <c r="P21" s="41"/>
      <c r="Q21" s="39"/>
      <c r="R21" s="39"/>
      <c r="S21" s="39"/>
      <c r="T21" s="39"/>
      <c r="U21" s="39"/>
      <c r="V21" s="41"/>
      <c r="W21" s="41"/>
      <c r="X21" s="39"/>
      <c r="Y21" s="39"/>
      <c r="Z21" s="39"/>
      <c r="AA21" s="39"/>
      <c r="AB21" s="39"/>
      <c r="AC21" s="41"/>
      <c r="AD21" s="41"/>
      <c r="AE21" s="39"/>
      <c r="AF21" s="39"/>
      <c r="AG21" s="39"/>
      <c r="AH21" s="39"/>
      <c r="AI21" s="39"/>
      <c r="AJ21" s="41"/>
      <c r="AK21" s="41"/>
      <c r="AL21" s="42" t="s">
        <v>50</v>
      </c>
      <c r="AM21" s="43">
        <f>COUNTIF(C$19:AK$22,"Cs")</f>
        <v>0</v>
      </c>
      <c r="AN21" s="47"/>
      <c r="AO21" s="43" t="s">
        <v>51</v>
      </c>
      <c r="AP21" s="43">
        <f>COUNTIF(C19:AK22,"Hsa")</f>
        <v>0</v>
      </c>
      <c r="AQ21" s="47"/>
      <c r="AR21" s="43" t="s">
        <v>52</v>
      </c>
      <c r="AS21" s="43">
        <f>COUNTIF(C19:AK22,"Rs")+COUNTIF(C19:AK22,"Rh")</f>
        <v>0</v>
      </c>
      <c r="AT21" s="47"/>
      <c r="AV21" s="46" t="s">
        <v>51</v>
      </c>
      <c r="AW21" s="47">
        <f>(AP21)-(1*(MIN(COUNTA(C19:I22),1)+MIN(COUNTA(J19:P22),1)+MIN(COUNTA(Q19:W22),1)+MIN(COUNTA(X19:AD22),1)+MIN(COUNTA(AE19:AK22),1)))</f>
        <v>0</v>
      </c>
      <c r="AY21" s="76" t="s">
        <v>48</v>
      </c>
      <c r="AZ21" s="77">
        <f>AW20+'Mois 5'!AW20+'Mois 4'!AW20</f>
        <v>0</v>
      </c>
      <c r="BA21" s="43"/>
      <c r="BB21" s="76" t="s">
        <v>48</v>
      </c>
      <c r="BC21" s="78">
        <f>AZ21+'Mois 3'!BB21</f>
        <v>0</v>
      </c>
      <c r="BE21" s="82"/>
    </row>
    <row r="22" spans="1:58" x14ac:dyDescent="0.2">
      <c r="A22" s="7"/>
      <c r="B22" s="6"/>
      <c r="C22" s="50"/>
      <c r="D22" s="50"/>
      <c r="E22" s="50"/>
      <c r="F22" s="50"/>
      <c r="G22" s="50"/>
      <c r="H22" s="51"/>
      <c r="I22" s="51"/>
      <c r="J22" s="50"/>
      <c r="K22" s="50"/>
      <c r="L22" s="50"/>
      <c r="M22" s="50"/>
      <c r="N22" s="50"/>
      <c r="O22" s="51"/>
      <c r="P22" s="51"/>
      <c r="Q22" s="50"/>
      <c r="R22" s="50"/>
      <c r="S22" s="50"/>
      <c r="T22" s="50"/>
      <c r="U22" s="50"/>
      <c r="V22" s="51"/>
      <c r="W22" s="51"/>
      <c r="X22" s="50"/>
      <c r="Y22" s="50"/>
      <c r="Z22" s="50"/>
      <c r="AA22" s="50"/>
      <c r="AB22" s="50"/>
      <c r="AC22" s="51"/>
      <c r="AD22" s="51"/>
      <c r="AE22" s="50"/>
      <c r="AF22" s="50"/>
      <c r="AG22" s="50"/>
      <c r="AH22" s="50"/>
      <c r="AI22" s="50"/>
      <c r="AJ22" s="51"/>
      <c r="AK22" s="51"/>
      <c r="AL22" s="42" t="s">
        <v>53</v>
      </c>
      <c r="AM22" s="43">
        <f>COUNTIF(C$19:AK$22,"F")</f>
        <v>0</v>
      </c>
      <c r="AN22" s="47"/>
      <c r="AO22" s="52" t="s">
        <v>54</v>
      </c>
      <c r="AP22" s="52">
        <f>MIN(COUNTIF(C19:I20,"CA"),8)+MIN(COUNTIF(J19:P20,"CA"),8)+MIN(COUNTIF(Q19:W20,"CA"),8)+MIN(COUNTIF(X19:AD20,"CA"),8)+MIN(COUNTIF(AE19:AK20,"CA"),8)</f>
        <v>0</v>
      </c>
      <c r="AQ22" s="47"/>
      <c r="AR22" s="43" t="s">
        <v>55</v>
      </c>
      <c r="AS22" s="43">
        <f>COUNTIF(C19:AK22,"CA")</f>
        <v>0</v>
      </c>
      <c r="AT22" s="47"/>
      <c r="AV22" s="53"/>
      <c r="AW22" s="54"/>
      <c r="AY22" s="83" t="s">
        <v>51</v>
      </c>
      <c r="AZ22" s="84">
        <f>AW21+'Mois 5'!AW21+'Mois 4'!AW21</f>
        <v>0</v>
      </c>
      <c r="BA22" s="43"/>
      <c r="BB22" s="83" t="s">
        <v>51</v>
      </c>
      <c r="BC22" s="85">
        <f>AZ22+'Mois 3'!BB22</f>
        <v>0</v>
      </c>
    </row>
    <row r="23" spans="1:58" x14ac:dyDescent="0.2">
      <c r="A23" s="5" t="s">
        <v>60</v>
      </c>
      <c r="B23" s="55" t="s">
        <v>44</v>
      </c>
      <c r="C23" s="56"/>
      <c r="D23" s="56"/>
      <c r="E23" s="56"/>
      <c r="F23" s="56"/>
      <c r="G23" s="56"/>
      <c r="H23" s="57"/>
      <c r="I23" s="58"/>
      <c r="J23" s="56"/>
      <c r="K23" s="56"/>
      <c r="L23" s="56"/>
      <c r="M23" s="56"/>
      <c r="N23" s="56"/>
      <c r="O23" s="57"/>
      <c r="P23" s="58"/>
      <c r="Q23" s="56"/>
      <c r="R23" s="56"/>
      <c r="S23" s="56"/>
      <c r="T23" s="56"/>
      <c r="U23" s="56"/>
      <c r="V23" s="57"/>
      <c r="W23" s="58"/>
      <c r="X23" s="56"/>
      <c r="Y23" s="56"/>
      <c r="Z23" s="56"/>
      <c r="AA23" s="56"/>
      <c r="AB23" s="56"/>
      <c r="AC23" s="57"/>
      <c r="AD23" s="58"/>
      <c r="AE23" s="56"/>
      <c r="AF23" s="56"/>
      <c r="AG23" s="56"/>
      <c r="AH23" s="56"/>
      <c r="AI23" s="56"/>
      <c r="AJ23" s="57"/>
      <c r="AK23" s="58"/>
      <c r="AL23" s="60" t="s">
        <v>2</v>
      </c>
      <c r="AM23" s="61">
        <f>COUNTIF(C$23:AK$26,"P")</f>
        <v>0</v>
      </c>
      <c r="AN23" s="44"/>
      <c r="AO23" s="62"/>
      <c r="AP23" s="61"/>
      <c r="AQ23" s="44"/>
      <c r="AR23" s="61"/>
      <c r="AS23" s="61"/>
      <c r="AT23" s="44"/>
      <c r="AV23" s="63" t="s">
        <v>45</v>
      </c>
      <c r="AW23" s="44">
        <f>(AM23+AM24+AM25+AM26+AP26+AS24)-(8*(MIN(COUNTA(C23:I26),1)+MIN(COUNTA(J23:P26),1)+MIN(COUNTA(Q23:W26),1)+MIN(COUNTA(X23:AD26),1)+MIN(COUNTA(AE23:AK26),1)))</f>
        <v>0</v>
      </c>
      <c r="AY23" s="76" t="s">
        <v>45</v>
      </c>
      <c r="AZ23" s="73">
        <f>AT23+'Mois 5'!AT23+'Mois 6'!AT23</f>
        <v>0</v>
      </c>
      <c r="BA23" s="43"/>
      <c r="BB23" s="76" t="s">
        <v>45</v>
      </c>
      <c r="BC23" s="78">
        <f>AZ23+'Mois 3'!BB23</f>
        <v>0</v>
      </c>
      <c r="BE23" t="s">
        <v>65</v>
      </c>
      <c r="BF23" s="75">
        <v>60</v>
      </c>
    </row>
    <row r="24" spans="1:58" x14ac:dyDescent="0.2">
      <c r="A24" s="5"/>
      <c r="B24" s="64" t="s">
        <v>46</v>
      </c>
      <c r="C24" s="39"/>
      <c r="D24" s="39"/>
      <c r="E24" s="39"/>
      <c r="F24" s="39"/>
      <c r="G24" s="39"/>
      <c r="H24" s="41"/>
      <c r="I24" s="41"/>
      <c r="J24" s="39"/>
      <c r="K24" s="39"/>
      <c r="L24" s="39"/>
      <c r="M24" s="39"/>
      <c r="N24" s="39"/>
      <c r="O24" s="41"/>
      <c r="P24" s="41"/>
      <c r="Q24" s="39"/>
      <c r="R24" s="39"/>
      <c r="S24" s="39"/>
      <c r="T24" s="39"/>
      <c r="U24" s="39"/>
      <c r="V24" s="41"/>
      <c r="W24" s="41"/>
      <c r="X24" s="39"/>
      <c r="Y24" s="39"/>
      <c r="Z24" s="39"/>
      <c r="AA24" s="39"/>
      <c r="AB24" s="39"/>
      <c r="AC24" s="41"/>
      <c r="AD24" s="41"/>
      <c r="AE24" s="39"/>
      <c r="AF24" s="39"/>
      <c r="AG24" s="39"/>
      <c r="AH24" s="39"/>
      <c r="AI24" s="39"/>
      <c r="AJ24" s="41"/>
      <c r="AK24" s="41"/>
      <c r="AL24" s="42" t="s">
        <v>47</v>
      </c>
      <c r="AM24" s="43">
        <f>COUNTIF(C$23:AK$26,"G")</f>
        <v>0</v>
      </c>
      <c r="AN24" s="47"/>
      <c r="AO24" s="43" t="s">
        <v>48</v>
      </c>
      <c r="AP24" s="43">
        <f>COUNTIF(C$23:AK$26,"Hsu")</f>
        <v>0</v>
      </c>
      <c r="AQ24" s="47"/>
      <c r="AR24" s="43" t="s">
        <v>26</v>
      </c>
      <c r="AS24" s="49">
        <f>MIN(COUNTIF(C23:I24,"A"),8)+MIN(COUNTIF(J23:P24,"A"),8)+MIN(COUNTIF(Q23:W24,"A"),8)+MIN(COUNTIF(X23:AD24,"A"),8)+MIN(COUNTIF(AE23:AK24,"A"),8)</f>
        <v>0</v>
      </c>
      <c r="AT24" s="47"/>
      <c r="AV24" s="46" t="s">
        <v>48</v>
      </c>
      <c r="AW24" s="47">
        <f>(AP24)-(1*(MIN(COUNTA(C23:I26),1)+MIN(COUNTA(J23:P26),1)+MIN(COUNTA(Q23:W26),1)+MIN(COUNTA(X23:AD26),1)+MIN(COUNTA(AE23:AK26),1)))</f>
        <v>0</v>
      </c>
      <c r="AY24" s="76" t="s">
        <v>10</v>
      </c>
      <c r="AZ24" s="77">
        <f>'Mois 3'!BB24-(AS26+'Mois 5'!AS26+'Mois 4'!AS26)</f>
        <v>60</v>
      </c>
      <c r="BA24" s="43"/>
      <c r="BB24" s="76" t="s">
        <v>10</v>
      </c>
      <c r="BC24" s="78">
        <f>AZ24</f>
        <v>60</v>
      </c>
      <c r="BE24" s="79" t="s">
        <v>66</v>
      </c>
      <c r="BF24" s="80">
        <f>BC24</f>
        <v>60</v>
      </c>
    </row>
    <row r="25" spans="1:58" x14ac:dyDescent="0.2">
      <c r="A25" s="5"/>
      <c r="B25" s="4" t="s">
        <v>49</v>
      </c>
      <c r="C25" s="39"/>
      <c r="D25" s="39"/>
      <c r="E25" s="39"/>
      <c r="F25" s="39"/>
      <c r="G25" s="39"/>
      <c r="H25" s="41"/>
      <c r="I25" s="41"/>
      <c r="J25" s="39"/>
      <c r="K25" s="39"/>
      <c r="L25" s="39"/>
      <c r="M25" s="39"/>
      <c r="N25" s="39"/>
      <c r="O25" s="41"/>
      <c r="P25" s="41"/>
      <c r="Q25" s="39"/>
      <c r="R25" s="39"/>
      <c r="S25" s="39"/>
      <c r="T25" s="39"/>
      <c r="U25" s="39"/>
      <c r="V25" s="41"/>
      <c r="W25" s="41"/>
      <c r="X25" s="39"/>
      <c r="Y25" s="39"/>
      <c r="Z25" s="39"/>
      <c r="AA25" s="39"/>
      <c r="AB25" s="39"/>
      <c r="AC25" s="41"/>
      <c r="AD25" s="41"/>
      <c r="AE25" s="39"/>
      <c r="AF25" s="39"/>
      <c r="AG25" s="39"/>
      <c r="AH25" s="39"/>
      <c r="AI25" s="39"/>
      <c r="AJ25" s="41"/>
      <c r="AK25" s="41"/>
      <c r="AL25" s="42" t="s">
        <v>50</v>
      </c>
      <c r="AM25" s="43">
        <f>COUNTIF(C$23:AK$26,"Cs")</f>
        <v>0</v>
      </c>
      <c r="AN25" s="47"/>
      <c r="AO25" s="43" t="s">
        <v>51</v>
      </c>
      <c r="AP25" s="43">
        <f>COUNTIF(C$23:AK$26,"Hsa")</f>
        <v>0</v>
      </c>
      <c r="AQ25" s="47"/>
      <c r="AR25" s="43" t="s">
        <v>52</v>
      </c>
      <c r="AS25" s="43">
        <f>COUNTIF(C23:AK26,"Rs")+COUNTIF(C23:AK26,"Rh")</f>
        <v>0</v>
      </c>
      <c r="AT25" s="47"/>
      <c r="AV25" s="46" t="s">
        <v>51</v>
      </c>
      <c r="AW25" s="47">
        <f>(AP25)-(1*(MIN(COUNTA(C23:I26),1)+MIN(COUNTA(J23:P26),1)+MIN(COUNTA(Q23:W26),1)+MIN(COUNTA(X23:AD26),1)+MIN(COUNTA(AE23:AK26),1)))</f>
        <v>0</v>
      </c>
      <c r="AY25" s="76" t="s">
        <v>48</v>
      </c>
      <c r="AZ25" s="77">
        <f>AW24+'Mois 5'!AW24+'Mois 4'!AW24</f>
        <v>0</v>
      </c>
      <c r="BA25" s="43"/>
      <c r="BB25" s="76" t="s">
        <v>48</v>
      </c>
      <c r="BC25" s="78">
        <f>AZ25+'Mois 3'!BB25</f>
        <v>0</v>
      </c>
      <c r="BE25" s="82"/>
    </row>
    <row r="26" spans="1:58" x14ac:dyDescent="0.2">
      <c r="A26" s="5"/>
      <c r="B26" s="4"/>
      <c r="C26" s="50"/>
      <c r="D26" s="50"/>
      <c r="E26" s="50"/>
      <c r="F26" s="50"/>
      <c r="G26" s="50"/>
      <c r="H26" s="51"/>
      <c r="I26" s="51"/>
      <c r="J26" s="50"/>
      <c r="K26" s="50"/>
      <c r="L26" s="50"/>
      <c r="M26" s="50"/>
      <c r="N26" s="50"/>
      <c r="O26" s="51"/>
      <c r="P26" s="51"/>
      <c r="Q26" s="50"/>
      <c r="R26" s="50"/>
      <c r="S26" s="50"/>
      <c r="T26" s="50"/>
      <c r="U26" s="50"/>
      <c r="V26" s="51"/>
      <c r="W26" s="51"/>
      <c r="X26" s="50"/>
      <c r="Y26" s="50"/>
      <c r="Z26" s="50"/>
      <c r="AA26" s="50"/>
      <c r="AB26" s="50"/>
      <c r="AC26" s="51"/>
      <c r="AD26" s="51"/>
      <c r="AE26" s="50"/>
      <c r="AF26" s="50"/>
      <c r="AG26" s="50"/>
      <c r="AH26" s="50"/>
      <c r="AI26" s="50"/>
      <c r="AJ26" s="51"/>
      <c r="AK26" s="51"/>
      <c r="AL26" s="67" t="s">
        <v>53</v>
      </c>
      <c r="AM26" s="68">
        <f>COUNTIF(C$23:AK$26,"F")</f>
        <v>0</v>
      </c>
      <c r="AN26" s="54"/>
      <c r="AO26" s="69" t="s">
        <v>54</v>
      </c>
      <c r="AP26" s="69">
        <f>MIN(COUNTIF(C23:I24,"CA"),8)+MIN(COUNTIF(J23:P24,"CA"),8)+MIN(COUNTIF(Q23:W24,"CA"),8)+MIN(COUNTIF(X23:AD24,"CA"),8)+MIN(COUNTIF(AE23:AK24,"CA"),8)</f>
        <v>0</v>
      </c>
      <c r="AQ26" s="54"/>
      <c r="AR26" s="68" t="s">
        <v>55</v>
      </c>
      <c r="AS26" s="68">
        <f>COUNTIF(C23:AK26,"CA")</f>
        <v>0</v>
      </c>
      <c r="AT26" s="54"/>
      <c r="AV26" s="53"/>
      <c r="AW26" s="54"/>
      <c r="AY26" s="83" t="s">
        <v>51</v>
      </c>
      <c r="AZ26" s="84">
        <f>AW25+'Mois 5'!AW25+'Mois 4'!AW25</f>
        <v>0</v>
      </c>
      <c r="BA26" s="43"/>
      <c r="BB26" s="83" t="s">
        <v>51</v>
      </c>
      <c r="BC26" s="86">
        <f>AZ26+'Mois 3'!BB26</f>
        <v>0</v>
      </c>
    </row>
  </sheetData>
  <sheetProtection password="8FBD" sheet="1" objects="1" scenarios="1" selectLockedCells="1"/>
  <mergeCells count="18">
    <mergeCell ref="A23:A26"/>
    <mergeCell ref="B25:B26"/>
    <mergeCell ref="A11:A14"/>
    <mergeCell ref="B13:B14"/>
    <mergeCell ref="A15:A18"/>
    <mergeCell ref="B17:B18"/>
    <mergeCell ref="A19:A22"/>
    <mergeCell ref="B21:B22"/>
    <mergeCell ref="BB1:BC2"/>
    <mergeCell ref="A3:A6"/>
    <mergeCell ref="B5:B6"/>
    <mergeCell ref="A7:A10"/>
    <mergeCell ref="B9:B10"/>
    <mergeCell ref="A1:B2"/>
    <mergeCell ref="AL1:AT2"/>
    <mergeCell ref="AV1:AW2"/>
    <mergeCell ref="AY1:AZ2"/>
    <mergeCell ref="BA1:BA2"/>
  </mergeCells>
  <conditionalFormatting sqref="AZ3:AZ26">
    <cfRule type="cellIs" dxfId="3" priority="2" operator="notEqual">
      <formula>0</formula>
    </cfRule>
    <cfRule type="cellIs" dxfId="2" priority="3" operator="equal">
      <formula>0</formula>
    </cfRule>
  </conditionalFormatting>
  <conditionalFormatting sqref="BC3:BC26">
    <cfRule type="cellIs" dxfId="1" priority="4" operator="notEqual">
      <formula>0</formula>
    </cfRule>
    <cfRule type="cellIs" dxfId="0" priority="5" operator="equal">
      <formula>0</formula>
    </cfRule>
  </conditionalFormatting>
  <dataValidations count="1">
    <dataValidation type="list" allowBlank="1" showInputMessage="1" showErrorMessage="1" sqref="C3:AK26" xr:uid="{00000000-0002-0000-0600-000000000000}">
      <formula1>"P,G,Cs,Hsu,Hsa,Rs,Rh,CA,A,F,Fw"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Légende</vt:lpstr>
      <vt:lpstr>Mois 1</vt:lpstr>
      <vt:lpstr>Mois 2</vt:lpstr>
      <vt:lpstr>Mois 3</vt:lpstr>
      <vt:lpstr>Mois 4</vt:lpstr>
      <vt:lpstr>Mois 5</vt:lpstr>
      <vt:lpstr>Mois 6</vt:lpstr>
      <vt:lpstr>Légende!_ftnref1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ISNAR-IMG</dc:creator>
  <dc:description/>
  <cp:lastModifiedBy>Microsoft Office User</cp:lastModifiedBy>
  <cp:revision>1</cp:revision>
  <dcterms:created xsi:type="dcterms:W3CDTF">2017-05-17T09:43:37Z</dcterms:created>
  <dcterms:modified xsi:type="dcterms:W3CDTF">2020-12-14T09:30:42Z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