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HRISTINE\Desktop\Dépôt DEF_ Maquettes&amp;MCC Polytech 2020-21 - Copie\"/>
    </mc:Choice>
  </mc:AlternateContent>
  <xr:revisionPtr revIDLastSave="0" documentId="13_ncr:1_{4949D4AD-A9F2-4E6B-A6D3-94C913319F64}" xr6:coauthVersionLast="44" xr6:coauthVersionMax="44" xr10:uidLastSave="{00000000-0000-0000-0000-000000000000}"/>
  <bookViews>
    <workbookView xWindow="780" yWindow="780" windowWidth="18105" windowHeight="9870" tabRatio="904" firstSheet="5" activeTab="10" xr2:uid="{00000000-000D-0000-FFFF-FFFF00000000}"/>
  </bookViews>
  <sheets>
    <sheet name="UE optionnelle Génie Bio-S5" sheetId="35" r:id="rId1"/>
    <sheet name="MCC GB3 S5 " sheetId="14" r:id="rId2"/>
    <sheet name="MCC GB3 S6" sheetId="41" r:id="rId3"/>
    <sheet name="MCC GB4 S7 " sheetId="16" r:id="rId4"/>
    <sheet name="MCC GB4 S8 PB" sheetId="17" r:id="rId5"/>
    <sheet name="MCC GB4 S8 TSSE" sheetId="19" r:id="rId6"/>
    <sheet name="MCC GB4 S8 BIMB" sheetId="12" r:id="rId7"/>
    <sheet name="MCC GB5 S9 PB" sheetId="13" r:id="rId8"/>
    <sheet name="MCC GB5 S9 TSSE" sheetId="10" r:id="rId9"/>
    <sheet name="MCC GB5 S9 BIMB" sheetId="11" r:id="rId10"/>
    <sheet name="MCC GB5 S10 PB-TSSE-BIMB" sheetId="22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1" l="1"/>
  <c r="F9" i="11"/>
  <c r="C9" i="11" s="1"/>
  <c r="E9" i="11"/>
  <c r="D9" i="11"/>
  <c r="G7" i="11"/>
  <c r="F7" i="11"/>
  <c r="E7" i="11"/>
  <c r="D7" i="11"/>
  <c r="C7" i="11"/>
  <c r="G3" i="11"/>
  <c r="F3" i="11"/>
  <c r="E3" i="11"/>
  <c r="D3" i="11"/>
  <c r="C3" i="11" s="1"/>
  <c r="G9" i="10"/>
  <c r="F9" i="10"/>
  <c r="C9" i="10" s="1"/>
  <c r="E9" i="10"/>
  <c r="D9" i="10"/>
  <c r="G7" i="10"/>
  <c r="F7" i="10"/>
  <c r="E7" i="10"/>
  <c r="D7" i="10"/>
  <c r="C7" i="10"/>
  <c r="G3" i="10"/>
  <c r="F3" i="10"/>
  <c r="E3" i="10"/>
  <c r="D3" i="10"/>
  <c r="C3" i="10" s="1"/>
  <c r="G13" i="12"/>
  <c r="F13" i="12"/>
  <c r="E13" i="12"/>
  <c r="G10" i="12"/>
  <c r="F10" i="12"/>
  <c r="E10" i="12"/>
  <c r="D10" i="12"/>
  <c r="C10" i="12"/>
  <c r="G8" i="12"/>
  <c r="F8" i="12"/>
  <c r="E8" i="12"/>
  <c r="D8" i="12"/>
  <c r="C8" i="12" s="1"/>
  <c r="G6" i="12"/>
  <c r="F6" i="12"/>
  <c r="E6" i="12"/>
  <c r="C6" i="12" s="1"/>
  <c r="D6" i="12"/>
  <c r="G3" i="12"/>
  <c r="F3" i="12"/>
  <c r="C3" i="12" s="1"/>
  <c r="E3" i="12"/>
  <c r="D3" i="12"/>
  <c r="G13" i="19"/>
  <c r="F13" i="19"/>
  <c r="E13" i="19"/>
  <c r="G10" i="19"/>
  <c r="F10" i="19"/>
  <c r="E10" i="19"/>
  <c r="D10" i="19"/>
  <c r="C10" i="19"/>
  <c r="G8" i="19"/>
  <c r="F8" i="19"/>
  <c r="E8" i="19"/>
  <c r="D8" i="19"/>
  <c r="C8" i="19" s="1"/>
  <c r="G6" i="19"/>
  <c r="F6" i="19"/>
  <c r="E6" i="19"/>
  <c r="C6" i="19" s="1"/>
  <c r="D6" i="19"/>
  <c r="G3" i="19"/>
  <c r="F3" i="19"/>
  <c r="C3" i="19" s="1"/>
  <c r="E3" i="19"/>
  <c r="D3" i="19"/>
  <c r="I2" i="11" l="1"/>
  <c r="E9" i="13"/>
  <c r="F9" i="13"/>
  <c r="G9" i="13"/>
  <c r="D9" i="13"/>
  <c r="E7" i="13"/>
  <c r="F7" i="13"/>
  <c r="G7" i="13"/>
  <c r="D7" i="13"/>
  <c r="G3" i="13" l="1"/>
  <c r="F3" i="13"/>
  <c r="E3" i="13"/>
  <c r="D3" i="13"/>
  <c r="C7" i="13" l="1"/>
  <c r="C3" i="13"/>
  <c r="C9" i="13"/>
  <c r="F3" i="22" l="1"/>
  <c r="D3" i="22"/>
  <c r="H2" i="22"/>
  <c r="C2" i="22"/>
  <c r="A2" i="22"/>
  <c r="G13" i="17"/>
  <c r="F13" i="17"/>
  <c r="E13" i="17"/>
  <c r="G10" i="17"/>
  <c r="F10" i="17"/>
  <c r="E10" i="17"/>
  <c r="D10" i="17"/>
  <c r="G8" i="17"/>
  <c r="F8" i="17"/>
  <c r="E8" i="17"/>
  <c r="D8" i="17"/>
  <c r="G6" i="17"/>
  <c r="F6" i="17"/>
  <c r="E6" i="17"/>
  <c r="D6" i="17"/>
  <c r="G3" i="17"/>
  <c r="F3" i="17"/>
  <c r="E3" i="17"/>
  <c r="D3" i="17"/>
  <c r="E22" i="12"/>
  <c r="F18" i="12"/>
  <c r="G18" i="12"/>
  <c r="D18" i="12"/>
  <c r="E18" i="12"/>
  <c r="C6" i="17" l="1"/>
  <c r="C8" i="17"/>
  <c r="C10" i="17"/>
  <c r="C3" i="17"/>
  <c r="I2" i="12"/>
  <c r="I2" i="19"/>
  <c r="I2" i="17"/>
  <c r="E25" i="16"/>
  <c r="E15" i="16" l="1"/>
  <c r="F15" i="16"/>
  <c r="G15" i="16"/>
  <c r="D15" i="16"/>
  <c r="G15" i="41"/>
  <c r="F15" i="41"/>
  <c r="E15" i="41"/>
  <c r="D15" i="41"/>
  <c r="C15" i="41" l="1"/>
  <c r="E23" i="41" l="1"/>
  <c r="F23" i="41"/>
  <c r="G23" i="41"/>
  <c r="D23" i="41"/>
  <c r="A2" i="41"/>
  <c r="I2" i="41"/>
  <c r="D3" i="41"/>
  <c r="E3" i="41"/>
  <c r="F3" i="41"/>
  <c r="G3" i="41"/>
  <c r="D6" i="41"/>
  <c r="E6" i="41"/>
  <c r="F6" i="41"/>
  <c r="G6" i="41"/>
  <c r="D9" i="41"/>
  <c r="E9" i="41"/>
  <c r="F9" i="41"/>
  <c r="G9" i="41"/>
  <c r="D12" i="41"/>
  <c r="E12" i="41"/>
  <c r="F12" i="41"/>
  <c r="G12" i="41"/>
  <c r="D18" i="41"/>
  <c r="E18" i="41"/>
  <c r="F18" i="41"/>
  <c r="G18" i="41"/>
  <c r="D21" i="41"/>
  <c r="E21" i="41"/>
  <c r="F21" i="41"/>
  <c r="G21" i="41"/>
  <c r="D26" i="41"/>
  <c r="E26" i="41"/>
  <c r="F26" i="41"/>
  <c r="G26" i="41"/>
  <c r="C6" i="41" l="1"/>
  <c r="C21" i="41"/>
  <c r="C18" i="41"/>
  <c r="C12" i="41"/>
  <c r="C9" i="41"/>
  <c r="C26" i="41"/>
  <c r="C3" i="41"/>
  <c r="E14" i="11" l="1"/>
  <c r="E2" i="11" s="1"/>
  <c r="F14" i="11"/>
  <c r="F2" i="11" s="1"/>
  <c r="G14" i="11"/>
  <c r="E17" i="11"/>
  <c r="F17" i="11"/>
  <c r="G17" i="11"/>
  <c r="D17" i="11"/>
  <c r="E20" i="11"/>
  <c r="F20" i="11"/>
  <c r="G20" i="11"/>
  <c r="D20" i="11"/>
  <c r="E20" i="10"/>
  <c r="F20" i="10"/>
  <c r="G20" i="10"/>
  <c r="E14" i="10"/>
  <c r="F14" i="10"/>
  <c r="G14" i="10"/>
  <c r="E17" i="10"/>
  <c r="F17" i="10"/>
  <c r="G17" i="10"/>
  <c r="D17" i="10"/>
  <c r="D14" i="10"/>
  <c r="G2" i="11" l="1"/>
  <c r="G22" i="12"/>
  <c r="G25" i="12"/>
  <c r="D22" i="12"/>
  <c r="D25" i="12"/>
  <c r="E25" i="12"/>
  <c r="F22" i="12"/>
  <c r="F25" i="12"/>
  <c r="D18" i="19"/>
  <c r="D21" i="19"/>
  <c r="D24" i="19"/>
  <c r="D27" i="19"/>
  <c r="E18" i="19"/>
  <c r="E21" i="19"/>
  <c r="E24" i="19"/>
  <c r="E27" i="19"/>
  <c r="F18" i="19"/>
  <c r="F21" i="19"/>
  <c r="F24" i="19"/>
  <c r="F27" i="19"/>
  <c r="G18" i="19"/>
  <c r="G21" i="19"/>
  <c r="G24" i="19"/>
  <c r="G27" i="19"/>
  <c r="D18" i="17"/>
  <c r="D21" i="17"/>
  <c r="D24" i="17"/>
  <c r="C24" i="17" s="1"/>
  <c r="E18" i="17"/>
  <c r="E21" i="17"/>
  <c r="E24" i="17"/>
  <c r="F18" i="17"/>
  <c r="F21" i="17"/>
  <c r="F24" i="17"/>
  <c r="G18" i="17"/>
  <c r="G21" i="17"/>
  <c r="G24" i="17"/>
  <c r="D3" i="16"/>
  <c r="D6" i="16"/>
  <c r="D9" i="16"/>
  <c r="D12" i="16"/>
  <c r="D19" i="16"/>
  <c r="D22" i="16"/>
  <c r="D25" i="16"/>
  <c r="E3" i="16"/>
  <c r="E6" i="16"/>
  <c r="E9" i="16"/>
  <c r="E12" i="16"/>
  <c r="E19" i="16"/>
  <c r="E22" i="16"/>
  <c r="F3" i="16"/>
  <c r="F6" i="16"/>
  <c r="F9" i="16"/>
  <c r="F12" i="16"/>
  <c r="F19" i="16"/>
  <c r="F22" i="16"/>
  <c r="F25" i="16"/>
  <c r="G3" i="16"/>
  <c r="G6" i="16"/>
  <c r="G9" i="16"/>
  <c r="G12" i="16"/>
  <c r="G19" i="16"/>
  <c r="G22" i="16"/>
  <c r="G25" i="16"/>
  <c r="I2" i="16"/>
  <c r="E3" i="14"/>
  <c r="E6" i="14"/>
  <c r="E9" i="14"/>
  <c r="E12" i="14"/>
  <c r="E15" i="14"/>
  <c r="E18" i="14"/>
  <c r="E20" i="14"/>
  <c r="F3" i="14"/>
  <c r="G3" i="14"/>
  <c r="G20" i="13"/>
  <c r="G17" i="13"/>
  <c r="G14" i="13"/>
  <c r="F20" i="13"/>
  <c r="E20" i="13"/>
  <c r="D20" i="13"/>
  <c r="F17" i="13"/>
  <c r="E17" i="13"/>
  <c r="D17" i="13"/>
  <c r="F14" i="13"/>
  <c r="E14" i="13"/>
  <c r="D14" i="13"/>
  <c r="D20" i="10"/>
  <c r="C20" i="10" s="1"/>
  <c r="C14" i="10"/>
  <c r="C17" i="11"/>
  <c r="D14" i="11"/>
  <c r="I2" i="13"/>
  <c r="H2" i="14"/>
  <c r="A2" i="35"/>
  <c r="F20" i="14"/>
  <c r="G20" i="14"/>
  <c r="F18" i="14"/>
  <c r="G18" i="14"/>
  <c r="F15" i="14"/>
  <c r="G15" i="14"/>
  <c r="F12" i="14"/>
  <c r="G12" i="14"/>
  <c r="F9" i="14"/>
  <c r="G9" i="14"/>
  <c r="F6" i="14"/>
  <c r="G6" i="14"/>
  <c r="J2" i="14"/>
  <c r="A2" i="19"/>
  <c r="A2" i="11"/>
  <c r="A2" i="10"/>
  <c r="A2" i="13"/>
  <c r="A2" i="12"/>
  <c r="A2" i="17"/>
  <c r="A2" i="16"/>
  <c r="A2" i="14"/>
  <c r="C27" i="19"/>
  <c r="C14" i="11" l="1"/>
  <c r="D2" i="11"/>
  <c r="C18" i="19"/>
  <c r="C18" i="17"/>
  <c r="C21" i="17"/>
  <c r="C22" i="16"/>
  <c r="C3" i="16"/>
  <c r="C12" i="16"/>
  <c r="C25" i="16"/>
  <c r="D15" i="14"/>
  <c r="E2" i="14"/>
  <c r="C25" i="12"/>
  <c r="C9" i="16"/>
  <c r="D6" i="14"/>
  <c r="D12" i="14"/>
  <c r="C17" i="13"/>
  <c r="G2" i="13"/>
  <c r="C22" i="12"/>
  <c r="C24" i="19"/>
  <c r="D2" i="19"/>
  <c r="C21" i="19"/>
  <c r="C19" i="16"/>
  <c r="C6" i="16"/>
  <c r="F2" i="19"/>
  <c r="E2" i="19"/>
  <c r="F2" i="12"/>
  <c r="G2" i="12"/>
  <c r="E2" i="13"/>
  <c r="C14" i="13"/>
  <c r="C20" i="13"/>
  <c r="F2" i="16"/>
  <c r="E2" i="16"/>
  <c r="C15" i="16"/>
  <c r="D2" i="12"/>
  <c r="D2" i="13"/>
  <c r="F2" i="13"/>
  <c r="D3" i="14"/>
  <c r="G2" i="16"/>
  <c r="C18" i="12"/>
  <c r="E2" i="12"/>
  <c r="G2" i="19"/>
  <c r="D9" i="14"/>
  <c r="G2" i="14"/>
  <c r="D20" i="14"/>
  <c r="F2" i="14"/>
  <c r="D18" i="14"/>
  <c r="E2" i="17"/>
  <c r="F2" i="17"/>
  <c r="G2" i="17"/>
  <c r="D2" i="17"/>
  <c r="D2" i="16"/>
  <c r="C17" i="10"/>
  <c r="C20" i="11"/>
  <c r="D2" i="14" l="1"/>
  <c r="C2" i="13"/>
  <c r="C2" i="12"/>
  <c r="C2" i="19"/>
  <c r="C2" i="16"/>
  <c r="C2" i="17"/>
  <c r="C2" i="11"/>
  <c r="D2" i="41" l="1"/>
  <c r="E2" i="41"/>
  <c r="F2" i="41"/>
  <c r="G2" i="41"/>
  <c r="C23" i="41"/>
  <c r="C2" i="41" l="1"/>
</calcChain>
</file>

<file path=xl/sharedStrings.xml><?xml version="1.0" encoding="utf-8"?>
<sst xmlns="http://schemas.openxmlformats.org/spreadsheetml/2006/main" count="1167" uniqueCount="228">
  <si>
    <t>TD</t>
  </si>
  <si>
    <t>TP</t>
  </si>
  <si>
    <t>ECTS</t>
  </si>
  <si>
    <t>Coef.</t>
  </si>
  <si>
    <t>Cours</t>
  </si>
  <si>
    <t>Responsable</t>
  </si>
  <si>
    <t>Libellé ELP</t>
  </si>
  <si>
    <t>Nombre d'évaluation minimum</t>
  </si>
  <si>
    <t>Compensation</t>
  </si>
  <si>
    <t>ECUE</t>
  </si>
  <si>
    <t>oui</t>
  </si>
  <si>
    <t>Mutualisation ELP : OUI / NON (préciser formation &amp; composante)</t>
  </si>
  <si>
    <t>E. Macia</t>
  </si>
  <si>
    <t>F. Presse</t>
  </si>
  <si>
    <t>Bases de génie génétique</t>
  </si>
  <si>
    <t>Bases de chimie générale et organique</t>
  </si>
  <si>
    <t xml:space="preserve">Bases de Biochimie  </t>
  </si>
  <si>
    <t xml:space="preserve">Biochimie </t>
  </si>
  <si>
    <t>Chimie organique</t>
  </si>
  <si>
    <t>J.Noël</t>
  </si>
  <si>
    <t>B. Sibille</t>
  </si>
  <si>
    <t>R. Gautier</t>
  </si>
  <si>
    <t>CCI</t>
  </si>
  <si>
    <t>C Bachelot</t>
  </si>
  <si>
    <t>F Storey</t>
  </si>
  <si>
    <t xml:space="preserve">C Bachelot </t>
  </si>
  <si>
    <t>Biologie Moléculaire</t>
  </si>
  <si>
    <t>Neurobiologie cellulaire et moléculaire</t>
  </si>
  <si>
    <t>Endocrinologie et Nutrition</t>
  </si>
  <si>
    <t>Recherche d'information scientifique</t>
  </si>
  <si>
    <t>Outils mathématiques pour la biologie</t>
  </si>
  <si>
    <t>Traitement de séquence</t>
  </si>
  <si>
    <t>Analyse et Communication scientifique.</t>
  </si>
  <si>
    <t>Anglais 5</t>
  </si>
  <si>
    <t>L Dupont</t>
  </si>
  <si>
    <t>non</t>
  </si>
  <si>
    <t>Pharmaco et Toxico Cinétique</t>
  </si>
  <si>
    <t>Métabolisme des Xénobiotiques</t>
  </si>
  <si>
    <t>Bases de la Toxicité Préclinique</t>
  </si>
  <si>
    <t xml:space="preserve">Physiologie Végétale </t>
  </si>
  <si>
    <t>Chimie des Substances Naturelles</t>
  </si>
  <si>
    <t>Biologie Théorique et Bio informatique</t>
  </si>
  <si>
    <t>Génie Génétique</t>
  </si>
  <si>
    <t>Gestion Entreprise</t>
  </si>
  <si>
    <t>Démarche Qualité</t>
  </si>
  <si>
    <t>Jeu Entreprise</t>
  </si>
  <si>
    <t>Anglais S7</t>
  </si>
  <si>
    <t xml:space="preserve">Biotechnologies 1 </t>
  </si>
  <si>
    <t>Bases de données relationnelles</t>
  </si>
  <si>
    <t>Analyse de données</t>
  </si>
  <si>
    <t>Anglais S8</t>
  </si>
  <si>
    <t>Pharmacologie Mol et Cell 1</t>
  </si>
  <si>
    <t>Chimie des Hétérocycle /synthèse des Médicaments</t>
  </si>
  <si>
    <t>Cycle de vie du Médicament</t>
  </si>
  <si>
    <t>Microbiologie Microbienne</t>
  </si>
  <si>
    <t>Biotechnologie Végétale</t>
  </si>
  <si>
    <t>Toxicologie Moléculaire</t>
  </si>
  <si>
    <t>Toxicologie et Sécurité Alimentaire</t>
  </si>
  <si>
    <t>Immunotoxicologie</t>
  </si>
  <si>
    <t>Sécurité et Gestion des Risques Environnementaux</t>
  </si>
  <si>
    <t>Algorithme Simulation et Modélisation</t>
  </si>
  <si>
    <t>Système Réseau et Programmation objet</t>
  </si>
  <si>
    <t>Toxicologie Moléculaire et Chimie</t>
  </si>
  <si>
    <t>Toxicologie Cellulaire et Moléculaire</t>
  </si>
  <si>
    <t>Algorithme pour la biologie</t>
  </si>
  <si>
    <t xml:space="preserve">Techniques de simulation de systèmes biologiques </t>
  </si>
  <si>
    <t>Modélisation des réseaux biologiques complexes</t>
  </si>
  <si>
    <t>Administration systèmes et réseaux</t>
  </si>
  <si>
    <t>Programmation objet et Java</t>
  </si>
  <si>
    <t>Projets base de données</t>
  </si>
  <si>
    <t xml:space="preserve">Biotechnologies 2 </t>
  </si>
  <si>
    <t>Pharmacologie Mol et Cell 2</t>
  </si>
  <si>
    <t>Ingiénerie des Médicaments, formulation et galénique</t>
  </si>
  <si>
    <t xml:space="preserve">Neurobiologie Intégrative </t>
  </si>
  <si>
    <t>Marketing et Innovation</t>
  </si>
  <si>
    <t>Procédés Biotechnologiques</t>
  </si>
  <si>
    <t>Immunobiotech</t>
  </si>
  <si>
    <t>Toxicologie Professionnelle et HSE</t>
  </si>
  <si>
    <t>CMR et PE</t>
  </si>
  <si>
    <t>Tox Réglementaire : Aromes et additifs alimentaires</t>
  </si>
  <si>
    <t>Tox Réglementaire : Biocides et Pesticides</t>
  </si>
  <si>
    <t>Tox Réglementaire : Produits chimiques</t>
  </si>
  <si>
    <t>Droit de l'environnement et responsabilité juridique</t>
  </si>
  <si>
    <t>Qualité et normes ISO</t>
  </si>
  <si>
    <t>Modélisations 2</t>
  </si>
  <si>
    <t>Modélisation moléculaire</t>
  </si>
  <si>
    <t>Modélisation des réseaux biologiques complexes 2</t>
  </si>
  <si>
    <t>Biologie Intégrative</t>
  </si>
  <si>
    <t>Génie logiciel et UML</t>
  </si>
  <si>
    <t>Base de données avancées et interfaces</t>
  </si>
  <si>
    <t>Génie Microbiologique : Evaluation des risques et de la sécurité des produits</t>
  </si>
  <si>
    <t>Introduction à la toxicologie et à l'ecotoxicologie</t>
  </si>
  <si>
    <t>Evaluation des Risques Chimiques</t>
  </si>
  <si>
    <t>UE</t>
  </si>
  <si>
    <t>Nature ELP (UE, ECUE)</t>
  </si>
  <si>
    <t>du Moléculaire au Cellulaire</t>
  </si>
  <si>
    <t>Français</t>
  </si>
  <si>
    <t>MAE-TGRSE</t>
  </si>
  <si>
    <t>Bio-Chimie</t>
  </si>
  <si>
    <t>S. Martini</t>
  </si>
  <si>
    <t>Physiologie des grandes fonctions</t>
  </si>
  <si>
    <t>Communication Scientifique</t>
  </si>
  <si>
    <t>Traitement des données</t>
  </si>
  <si>
    <t>Communication personnelle et démarche Qualité</t>
  </si>
  <si>
    <t xml:space="preserve">  MAE-TGRSE</t>
  </si>
  <si>
    <t>Anglais</t>
  </si>
  <si>
    <t>Dynamique et Cinétique des Xénobiotiques</t>
  </si>
  <si>
    <t>Anglais possible</t>
  </si>
  <si>
    <t>Tox env et clinique</t>
  </si>
  <si>
    <t>Neuro-génétique</t>
  </si>
  <si>
    <t>Neurosciences</t>
  </si>
  <si>
    <t>Substances Naturelles</t>
  </si>
  <si>
    <t>Bioinformatique</t>
  </si>
  <si>
    <t>Programmation Language de script 2</t>
  </si>
  <si>
    <t>Droit et Qualité</t>
  </si>
  <si>
    <t>Gestion d'entreprsie</t>
  </si>
  <si>
    <t>oui (options PB+TSSE+BIMB)</t>
  </si>
  <si>
    <t>Option Pharmaco-Biotech (PB)</t>
  </si>
  <si>
    <t>Pharmacologie appliquées</t>
  </si>
  <si>
    <t>Physiologie Animale Appliquée : Evaluation des Perturbations des grandes fonctions et des risques</t>
  </si>
  <si>
    <t>oui ( PB+TSSE) et master MAE-TGRSE</t>
  </si>
  <si>
    <t>Médicaments 1</t>
  </si>
  <si>
    <t>oui ( PB+TSSE+BIMB)</t>
  </si>
  <si>
    <t>Option Toxicologie Santé Environnement  (TSSE)</t>
  </si>
  <si>
    <t>oui (TSSE+BIMB)+ MAE-TGRSE</t>
  </si>
  <si>
    <t>Toxicologie des organes</t>
  </si>
  <si>
    <t>oui (TSSE+ MAE-TGRSE)</t>
  </si>
  <si>
    <t>Toxicologie environementale et Evaluation du risque</t>
  </si>
  <si>
    <t xml:space="preserve">Ecotoxicité et Toxicologie Environnementale </t>
  </si>
  <si>
    <t>Evaluation du Risque chimique</t>
  </si>
  <si>
    <t>oui (BIMB+TSSE+ MAE-TGRSE)</t>
  </si>
  <si>
    <t>Analyses des Risques Chimiques : Sécurité et analyse des Produits</t>
  </si>
  <si>
    <t>Option BioInformatique ( BIMB)</t>
  </si>
  <si>
    <t>oui (options TSSE+BIMB)</t>
  </si>
  <si>
    <t>Drug Design et Toxicologie in silico</t>
  </si>
  <si>
    <t>Médicaments 2</t>
  </si>
  <si>
    <t>oui ( TSSE+MAE-TGRSE)</t>
  </si>
  <si>
    <t xml:space="preserve">Evaluation du Risque et Réglementaire </t>
  </si>
  <si>
    <t>Innovation et entrepreunariat : Atelier Start up</t>
  </si>
  <si>
    <t>Responsabilité sociétale et développement durable</t>
  </si>
  <si>
    <t>Bio-Ackhaton</t>
  </si>
  <si>
    <t>Total heures étudiant encadrées</t>
  </si>
  <si>
    <t>Langue d'enseignement</t>
  </si>
  <si>
    <t>Nature ELP (UE,ECUE)</t>
  </si>
  <si>
    <t>Tox Réglementaire : Parfums et Cosmétiques</t>
  </si>
  <si>
    <r>
      <t xml:space="preserve">Si CC &amp; CT </t>
    </r>
    <r>
      <rPr>
        <b/>
        <i/>
        <sz val="11"/>
        <color rgb="FF000000"/>
        <rFont val="Calibri"/>
        <family val="2"/>
      </rPr>
      <t xml:space="preserve">(préciser coefficient CC &amp; CT) </t>
    </r>
  </si>
  <si>
    <r>
      <t xml:space="preserve">Si CC &amp; CT </t>
    </r>
    <r>
      <rPr>
        <b/>
        <i/>
        <sz val="11"/>
        <color rgb="FF000000"/>
        <rFont val="Calibri"/>
        <family val="2"/>
        <scheme val="minor"/>
      </rPr>
      <t xml:space="preserve">(préciser coefficient CC &amp; CT) </t>
    </r>
  </si>
  <si>
    <r>
      <t xml:space="preserve">Type contrôle </t>
    </r>
    <r>
      <rPr>
        <b/>
        <i/>
        <sz val="11"/>
        <color rgb="FF000000"/>
        <rFont val="Calibri"/>
        <family val="2"/>
      </rPr>
      <t>(choisir : CCI ou CC ou CT)</t>
    </r>
  </si>
  <si>
    <t>Les ECUES se déclinent de la façon suivante :</t>
  </si>
  <si>
    <t>Bases de Mathématiques/Informatique</t>
  </si>
  <si>
    <t>Bases de Travaux Pratiques</t>
  </si>
  <si>
    <t>Homogénéisation de Génie Biologique (3 ECUE parmi 6 ECUE)</t>
  </si>
  <si>
    <t>35h min - 42h max</t>
  </si>
  <si>
    <r>
      <t xml:space="preserve">Type contrôle </t>
    </r>
    <r>
      <rPr>
        <b/>
        <i/>
        <sz val="11"/>
        <color rgb="FF000000"/>
        <rFont val="Calibri"/>
        <family val="2"/>
        <scheme val="minor"/>
      </rPr>
      <t>(choisir : CCI ou CC ou CT)</t>
    </r>
  </si>
  <si>
    <t xml:space="preserve">Cette UE est évaluée en contrôle continu sur le semestre 5. </t>
  </si>
  <si>
    <t xml:space="preserve"> L’élève obtient 3 ECTS maximum à l'UE Homogénéisation de Génie Biologique s'il valide les 3 ECUE qu'il a choisi.</t>
  </si>
  <si>
    <t>Heures non encadrées</t>
  </si>
  <si>
    <t xml:space="preserve">Nota bene : </t>
  </si>
  <si>
    <t xml:space="preserve">L’UE est divisée en 6 ECUE et chaque ECUE évalue un niveau de pré-requis dans un domaine scientifique. </t>
  </si>
  <si>
    <t>(par élève) (1)</t>
  </si>
  <si>
    <t>(1) seuil de dédoublement par élève</t>
  </si>
  <si>
    <t>L'élève doit choisir 3 ECUE parmi les 6 ECUE optionnels.</t>
  </si>
  <si>
    <t>* ECUE :  Bases de génie génétique</t>
  </si>
  <si>
    <t>* ECUE : Bases de chimie générale et organique</t>
  </si>
  <si>
    <t>* ECUE : Bases de Biochimie </t>
  </si>
  <si>
    <t>* ECUE : Bases de Mathématiques/Informatique</t>
  </si>
  <si>
    <t>* ECUE : Bases de Travaux Pratiques</t>
  </si>
  <si>
    <r>
      <t>Génie Biologique - 4</t>
    </r>
    <r>
      <rPr>
        <b/>
        <vertAlign val="superscript"/>
        <sz val="11"/>
        <color rgb="FFFFFFFF"/>
        <rFont val="Calibri"/>
        <family val="2"/>
      </rPr>
      <t>ème</t>
    </r>
    <r>
      <rPr>
        <b/>
        <sz val="11"/>
        <color rgb="FFFFFFFF"/>
        <rFont val="Calibri"/>
        <family val="2"/>
      </rPr>
      <t xml:space="preserve"> Année - Semestre 7</t>
    </r>
  </si>
  <si>
    <r>
      <t>Génie Biologique - 3</t>
    </r>
    <r>
      <rPr>
        <b/>
        <vertAlign val="superscript"/>
        <sz val="11"/>
        <color rgb="FFFFFFFF"/>
        <rFont val="Calibri"/>
        <family val="2"/>
      </rPr>
      <t>ème</t>
    </r>
    <r>
      <rPr>
        <b/>
        <sz val="11"/>
        <color rgb="FFFFFFFF"/>
        <rFont val="Calibri"/>
        <family val="2"/>
      </rPr>
      <t xml:space="preserve"> Année - Semestre 5</t>
    </r>
  </si>
  <si>
    <r>
      <t>Génie Biologique - 4</t>
    </r>
    <r>
      <rPr>
        <b/>
        <vertAlign val="superscript"/>
        <sz val="11"/>
        <color rgb="FFFFFFFF"/>
        <rFont val="Calibri"/>
        <family val="2"/>
      </rPr>
      <t>ème</t>
    </r>
    <r>
      <rPr>
        <b/>
        <sz val="11"/>
        <color rgb="FFFFFFFF"/>
        <rFont val="Calibri"/>
        <family val="2"/>
      </rPr>
      <t xml:space="preserve"> Année - Semestre 8 - Option Toxicologie Sécurité en Santé et Environnement (TSSE)</t>
    </r>
  </si>
  <si>
    <r>
      <t>Génie Biologique - 4</t>
    </r>
    <r>
      <rPr>
        <b/>
        <vertAlign val="superscript"/>
        <sz val="11"/>
        <color rgb="FFFFFFFF"/>
        <rFont val="Calibri"/>
        <family val="2"/>
      </rPr>
      <t>ème</t>
    </r>
    <r>
      <rPr>
        <b/>
        <sz val="11"/>
        <color rgb="FFFFFFFF"/>
        <rFont val="Calibri"/>
        <family val="2"/>
      </rPr>
      <t xml:space="preserve"> Année - Semestre 8 - Option Pharmacologie Biotechnologie (PB)</t>
    </r>
  </si>
  <si>
    <r>
      <t>Génie Biologique - 4</t>
    </r>
    <r>
      <rPr>
        <b/>
        <vertAlign val="superscript"/>
        <sz val="11"/>
        <color rgb="FFFFFFFF"/>
        <rFont val="Calibri"/>
        <family val="2"/>
      </rPr>
      <t>ème</t>
    </r>
    <r>
      <rPr>
        <b/>
        <sz val="11"/>
        <color rgb="FFFFFFFF"/>
        <rFont val="Calibri"/>
        <family val="2"/>
      </rPr>
      <t xml:space="preserve"> Année - Semestre 8 - Option Bioinformatique et Modélisation pour la Biologie  (BIMB)</t>
    </r>
  </si>
  <si>
    <r>
      <t>Génie Biologique - 5</t>
    </r>
    <r>
      <rPr>
        <b/>
        <vertAlign val="superscript"/>
        <sz val="11"/>
        <color rgb="FFFFFFFF"/>
        <rFont val="Calibri"/>
        <family val="2"/>
      </rPr>
      <t>ème</t>
    </r>
    <r>
      <rPr>
        <b/>
        <sz val="11"/>
        <color rgb="FFFFFFFF"/>
        <rFont val="Calibri"/>
        <family val="2"/>
      </rPr>
      <t xml:space="preserve"> Année - Semestre 9 - Option Bioinformatique et Modélisation pour la Biologie  (BIMB)</t>
    </r>
  </si>
  <si>
    <r>
      <t>Génie Biologique - 5</t>
    </r>
    <r>
      <rPr>
        <b/>
        <vertAlign val="superscript"/>
        <sz val="11"/>
        <color rgb="FFFFFFFF"/>
        <rFont val="Calibri"/>
        <family val="2"/>
      </rPr>
      <t>ème</t>
    </r>
    <r>
      <rPr>
        <b/>
        <sz val="11"/>
        <color rgb="FFFFFFFF"/>
        <rFont val="Calibri"/>
        <family val="2"/>
      </rPr>
      <t xml:space="preserve"> Année - Semestre 9 - Option Pharmacologie Biotechnologie (PB)</t>
    </r>
  </si>
  <si>
    <t>Bases de Neurobiologie/Biologie Cellulaire</t>
  </si>
  <si>
    <t>* ECUE : Bases de Neurobiologie/Biologie Cellulaire</t>
  </si>
  <si>
    <t>Omique 1</t>
  </si>
  <si>
    <t>Marketing et présentation du Médicament</t>
  </si>
  <si>
    <t>Introduction à l'IA pour la biologie</t>
  </si>
  <si>
    <t>Toxicologie Moléculaire et Professionnelle</t>
  </si>
  <si>
    <t xml:space="preserve">Responsabilité légale et  normes </t>
  </si>
  <si>
    <t>Communication écrite et orale</t>
  </si>
  <si>
    <t>Communication groupe &amp; projet professionnel</t>
  </si>
  <si>
    <t>Gestion de projet</t>
  </si>
  <si>
    <t>Management responsable et cadre juridique</t>
  </si>
  <si>
    <t>Communication, entreprenariat et créativité</t>
  </si>
  <si>
    <t>Management et éthique</t>
  </si>
  <si>
    <t xml:space="preserve">Droit et Propriété Intellectuelle </t>
  </si>
  <si>
    <t>Signalisation moléculaire et criblage toxicologique</t>
  </si>
  <si>
    <t>Stage Découverte de l'entreprise (seuil de dédoublement à 1 élève)</t>
  </si>
  <si>
    <t xml:space="preserve"> Stage et Découverte du monde du travail</t>
  </si>
  <si>
    <t>QVT-Qualité Vie au travail</t>
  </si>
  <si>
    <t xml:space="preserve">Connaissance de l'entreprise </t>
  </si>
  <si>
    <t>Création d'entreprise</t>
  </si>
  <si>
    <t>Anglais S6</t>
  </si>
  <si>
    <t>Bonnes pratiques de laboratoire</t>
  </si>
  <si>
    <t xml:space="preserve">Bonnes Pratiques de la Programmation </t>
  </si>
  <si>
    <t>Sciences pour l'Ingénieur 2</t>
  </si>
  <si>
    <t>Statistiques appliquées a la Biologie</t>
  </si>
  <si>
    <t>Biophysique Appliquée</t>
  </si>
  <si>
    <t>Mathematique et Physique appliquées à la Biologie</t>
  </si>
  <si>
    <t>Chimie Analytique Appliquée</t>
  </si>
  <si>
    <t>Chimie Analytique et Structurale</t>
  </si>
  <si>
    <t>Chimie Structurale et appliquée</t>
  </si>
  <si>
    <t>Immunologie  et Evaluation de l'Immunomodulation</t>
  </si>
  <si>
    <t>Immunologie et Microbiologie</t>
  </si>
  <si>
    <t>UE9</t>
  </si>
  <si>
    <t>Physiologie Cardiovasculaire</t>
  </si>
  <si>
    <t>Physiologie et Homeostasie</t>
  </si>
  <si>
    <t>Physiologie Intégrée</t>
  </si>
  <si>
    <r>
      <t>Génie Biologique - 3</t>
    </r>
    <r>
      <rPr>
        <b/>
        <vertAlign val="superscript"/>
        <sz val="11"/>
        <color rgb="FFFFFFFF"/>
        <rFont val="Calibri"/>
        <family val="2"/>
      </rPr>
      <t>ème</t>
    </r>
    <r>
      <rPr>
        <b/>
        <sz val="11"/>
        <color rgb="FFFFFFFF"/>
        <rFont val="Calibri"/>
        <family val="2"/>
      </rPr>
      <t xml:space="preserve"> Année - Semestre 6</t>
    </r>
  </si>
  <si>
    <t>oui (PB+TSSE)+ MAE-TGRSE</t>
  </si>
  <si>
    <t>Initiation à la Recherche scientifique</t>
  </si>
  <si>
    <t>Analyse et Synthèse de l'information scientifique</t>
  </si>
  <si>
    <t xml:space="preserve">Analyse des données expérimentales et expression des resultats (du stage) </t>
  </si>
  <si>
    <t>CT</t>
  </si>
  <si>
    <t>Innovation et Créativité</t>
  </si>
  <si>
    <t>Atelier d'innovation appliqué aux tests toxicologiques</t>
  </si>
  <si>
    <t xml:space="preserve"> Bases de données omiques</t>
  </si>
  <si>
    <t>Omiques 2</t>
  </si>
  <si>
    <t>Stage et Expérience internationale</t>
  </si>
  <si>
    <t>PPP&amp; gestion d'entreprise</t>
  </si>
  <si>
    <t>Stage S8</t>
  </si>
  <si>
    <t>Génie Logiciel et Bases de données</t>
  </si>
  <si>
    <r>
      <t>Génie Biologique - 5</t>
    </r>
    <r>
      <rPr>
        <b/>
        <vertAlign val="superscript"/>
        <sz val="11"/>
        <color rgb="FFFFFFFF"/>
        <rFont val="Calibri"/>
        <family val="2"/>
      </rPr>
      <t>ème</t>
    </r>
    <r>
      <rPr>
        <b/>
        <sz val="11"/>
        <color rgb="FFFFFFFF"/>
        <rFont val="Calibri"/>
        <family val="2"/>
      </rPr>
      <t xml:space="preserve"> Année - Semestre 10 - Option PB, TSSE, BIMB</t>
    </r>
  </si>
  <si>
    <t>Stage Ingénieur</t>
  </si>
  <si>
    <t>Stage ingénieur</t>
  </si>
  <si>
    <t>Biologie intégrative et 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</si>
</sst>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0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  <charset val="1"/>
    </font>
    <font>
      <sz val="10"/>
      <name val="Arial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  <scheme val="minor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FFFFFF"/>
      <name val="Calibri"/>
      <family val="2"/>
    </font>
    <font>
      <b/>
      <sz val="11"/>
      <color theme="0"/>
      <name val="Calibri"/>
      <family val="2"/>
    </font>
    <font>
      <b/>
      <sz val="11"/>
      <color rgb="FF0070C0"/>
      <name val="Calibri"/>
      <family val="2"/>
    </font>
    <font>
      <b/>
      <sz val="11"/>
      <color rgb="FF002060"/>
      <name val="Calibri"/>
      <family val="2"/>
    </font>
    <font>
      <sz val="11"/>
      <color rgb="FF0070C0"/>
      <name val="Calibri"/>
      <family val="2"/>
    </font>
    <font>
      <b/>
      <i/>
      <sz val="11"/>
      <color rgb="FF0070C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1"/>
      <color rgb="FF00206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i/>
      <sz val="11"/>
      <color rgb="FF0070C0"/>
      <name val="Calibri"/>
      <family val="2"/>
    </font>
    <font>
      <b/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theme="1"/>
      <name val="Calibri"/>
      <family val="2"/>
    </font>
    <font>
      <sz val="10"/>
      <color theme="1"/>
      <name val="Calibri"/>
      <family val="2"/>
      <scheme val="minor"/>
    </font>
    <font>
      <b/>
      <vertAlign val="superscript"/>
      <sz val="11"/>
      <color rgb="FFFFFFFF"/>
      <name val="Calibri"/>
      <family val="2"/>
    </font>
    <font>
      <sz val="11"/>
      <color rgb="FFFF0000"/>
      <name val="Calibri"/>
      <family val="2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sz val="11"/>
      <color rgb="FFFFFFFF"/>
      <name val="Calibri"/>
      <family val="2"/>
    </font>
    <font>
      <sz val="11"/>
      <color theme="0"/>
      <name val="Calibri"/>
      <family val="2"/>
    </font>
    <font>
      <strike/>
      <sz val="11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rgb="FFD7E4BD"/>
        <bgColor indexed="64"/>
      </patternFill>
    </fill>
    <fill>
      <patternFill patternType="solid">
        <fgColor indexed="54"/>
        <bgColor indexed="23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</patternFill>
    </fill>
    <fill>
      <patternFill patternType="solid">
        <fgColor rgb="FF7030A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/>
    <xf numFmtId="0" fontId="1" fillId="3" borderId="0" applyBorder="0" applyProtection="0"/>
    <xf numFmtId="0" fontId="2" fillId="0" borderId="0"/>
    <xf numFmtId="0" fontId="33" fillId="15" borderId="0" applyNumberFormat="0" applyBorder="0" applyAlignment="0" applyProtection="0"/>
  </cellStyleXfs>
  <cellXfs count="205">
    <xf numFmtId="0" fontId="0" fillId="0" borderId="0" xfId="0"/>
    <xf numFmtId="0" fontId="0" fillId="0" borderId="0" xfId="0" applyFont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9" borderId="0" xfId="0" applyFont="1" applyFill="1" applyBorder="1" applyAlignment="1">
      <alignment horizontal="center" vertical="center" wrapText="1"/>
    </xf>
    <xf numFmtId="0" fontId="9" fillId="9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0" fontId="11" fillId="5" borderId="1" xfId="0" applyFont="1" applyFill="1" applyBorder="1" applyAlignment="1">
      <alignment horizontal="center" vertical="center"/>
    </xf>
    <xf numFmtId="0" fontId="12" fillId="5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3" fillId="8" borderId="1" xfId="0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6" fillId="4" borderId="3" xfId="0" applyFont="1" applyFill="1" applyBorder="1" applyAlignment="1">
      <alignment horizontal="center" vertical="center"/>
    </xf>
    <xf numFmtId="0" fontId="17" fillId="4" borderId="1" xfId="2" applyFont="1" applyFill="1" applyBorder="1" applyAlignment="1">
      <alignment horizontal="center" vertical="center"/>
    </xf>
    <xf numFmtId="0" fontId="14" fillId="4" borderId="1" xfId="2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8" fillId="0" borderId="1" xfId="2" applyFont="1" applyBorder="1" applyAlignment="1">
      <alignment horizontal="center" vertical="center"/>
    </xf>
    <xf numFmtId="0" fontId="17" fillId="0" borderId="1" xfId="2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4" fillId="0" borderId="1" xfId="2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14" fillId="0" borderId="3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20" fillId="7" borderId="1" xfId="0" applyFont="1" applyFill="1" applyBorder="1" applyAlignment="1">
      <alignment horizontal="center" vertical="center" wrapText="1"/>
    </xf>
    <xf numFmtId="0" fontId="22" fillId="7" borderId="1" xfId="0" applyFont="1" applyFill="1" applyBorder="1" applyAlignment="1">
      <alignment horizontal="center" vertical="center" wrapText="1"/>
    </xf>
    <xf numFmtId="0" fontId="26" fillId="8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10" fillId="5" borderId="1" xfId="0" applyFont="1" applyFill="1" applyBorder="1" applyAlignment="1">
      <alignment horizontal="center" vertical="center"/>
    </xf>
    <xf numFmtId="0" fontId="17" fillId="0" borderId="1" xfId="2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15" fillId="4" borderId="1" xfId="0" applyFont="1" applyFill="1" applyBorder="1" applyAlignment="1">
      <alignment horizontal="center" vertical="center"/>
    </xf>
    <xf numFmtId="0" fontId="14" fillId="0" borderId="1" xfId="2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6" fillId="11" borderId="0" xfId="0" applyFont="1" applyFill="1" applyBorder="1" applyAlignment="1">
      <alignment horizontal="center" vertical="center"/>
    </xf>
    <xf numFmtId="0" fontId="12" fillId="8" borderId="1" xfId="0" applyFont="1" applyFill="1" applyBorder="1" applyAlignment="1">
      <alignment horizontal="center" vertical="center"/>
    </xf>
    <xf numFmtId="0" fontId="14" fillId="7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10" fillId="12" borderId="1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Fill="1"/>
    <xf numFmtId="0" fontId="10" fillId="5" borderId="3" xfId="0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/>
    </xf>
    <xf numFmtId="0" fontId="13" fillId="8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0" fillId="10" borderId="1" xfId="0" applyFont="1" applyFill="1" applyBorder="1" applyAlignment="1">
      <alignment horizontal="left" vertical="center"/>
    </xf>
    <xf numFmtId="0" fontId="24" fillId="5" borderId="1" xfId="0" applyFont="1" applyFill="1" applyBorder="1" applyAlignment="1">
      <alignment horizontal="center" vertical="center"/>
    </xf>
    <xf numFmtId="0" fontId="25" fillId="8" borderId="1" xfId="0" applyFont="1" applyFill="1" applyBorder="1" applyAlignment="1">
      <alignment horizontal="center" vertical="center"/>
    </xf>
    <xf numFmtId="0" fontId="24" fillId="1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11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center" vertical="center"/>
    </xf>
    <xf numFmtId="0" fontId="15" fillId="1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29" fillId="0" borderId="0" xfId="0" applyFont="1" applyAlignment="1">
      <alignment horizontal="center" vertical="center"/>
    </xf>
    <xf numFmtId="0" fontId="8" fillId="9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4" fillId="11" borderId="0" xfId="2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2" fillId="11" borderId="0" xfId="0" applyFont="1" applyFill="1" applyBorder="1" applyAlignment="1">
      <alignment horizontal="center" vertical="center"/>
    </xf>
    <xf numFmtId="0" fontId="3" fillId="11" borderId="0" xfId="0" applyFont="1" applyFill="1" applyBorder="1" applyAlignment="1">
      <alignment horizontal="center" vertical="center"/>
    </xf>
    <xf numFmtId="0" fontId="14" fillId="11" borderId="1" xfId="2" applyFont="1" applyFill="1" applyBorder="1" applyAlignment="1">
      <alignment horizontal="left" vertical="center"/>
    </xf>
    <xf numFmtId="0" fontId="14" fillId="0" borderId="3" xfId="2" applyFont="1" applyBorder="1" applyAlignment="1">
      <alignment horizontal="center" vertical="center"/>
    </xf>
    <xf numFmtId="0" fontId="30" fillId="0" borderId="0" xfId="0" applyFont="1"/>
    <xf numFmtId="0" fontId="6" fillId="0" borderId="0" xfId="0" applyFont="1" applyFill="1" applyBorder="1" applyAlignment="1">
      <alignment horizontal="left" vertical="center"/>
    </xf>
    <xf numFmtId="0" fontId="15" fillId="0" borderId="0" xfId="2" applyFont="1" applyAlignment="1">
      <alignment horizontal="left" vertical="center"/>
    </xf>
    <xf numFmtId="0" fontId="17" fillId="0" borderId="3" xfId="2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7" fillId="11" borderId="0" xfId="2" applyFont="1" applyFill="1" applyBorder="1" applyAlignment="1">
      <alignment horizontal="center" vertical="center"/>
    </xf>
    <xf numFmtId="0" fontId="14" fillId="0" borderId="0" xfId="2" applyFont="1" applyFill="1" applyBorder="1" applyAlignment="1">
      <alignment horizontal="center" vertical="center"/>
    </xf>
    <xf numFmtId="0" fontId="17" fillId="0" borderId="0" xfId="2" applyFont="1" applyFill="1" applyBorder="1" applyAlignment="1">
      <alignment horizontal="center" vertical="center"/>
    </xf>
    <xf numFmtId="164" fontId="14" fillId="0" borderId="3" xfId="0" applyNumberFormat="1" applyFont="1" applyBorder="1" applyAlignment="1">
      <alignment horizontal="center" vertical="center"/>
    </xf>
    <xf numFmtId="164" fontId="17" fillId="0" borderId="3" xfId="2" applyNumberFormat="1" applyFont="1" applyBorder="1" applyAlignment="1">
      <alignment horizontal="center" vertical="center"/>
    </xf>
    <xf numFmtId="0" fontId="15" fillId="7" borderId="1" xfId="0" applyFont="1" applyFill="1" applyBorder="1" applyAlignment="1">
      <alignment horizontal="center" vertical="center"/>
    </xf>
    <xf numFmtId="0" fontId="17" fillId="7" borderId="1" xfId="2" applyFont="1" applyFill="1" applyBorder="1" applyAlignment="1">
      <alignment horizontal="center" vertical="center"/>
    </xf>
    <xf numFmtId="0" fontId="19" fillId="8" borderId="1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0" fontId="14" fillId="14" borderId="1" xfId="0" applyFont="1" applyFill="1" applyBorder="1" applyAlignment="1">
      <alignment horizontal="center" vertical="center"/>
    </xf>
    <xf numFmtId="0" fontId="15" fillId="11" borderId="1" xfId="0" applyFont="1" applyFill="1" applyBorder="1" applyAlignment="1">
      <alignment horizontal="center" vertical="center"/>
    </xf>
    <xf numFmtId="0" fontId="14" fillId="11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3" fillId="11" borderId="0" xfId="0" applyFont="1" applyFill="1" applyAlignment="1">
      <alignment horizontal="center" vertical="center"/>
    </xf>
    <xf numFmtId="0" fontId="15" fillId="11" borderId="2" xfId="0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11" fillId="14" borderId="1" xfId="0" applyFont="1" applyFill="1" applyBorder="1" applyAlignment="1">
      <alignment horizontal="center" vertical="center"/>
    </xf>
    <xf numFmtId="0" fontId="29" fillId="14" borderId="1" xfId="0" applyFont="1" applyFill="1" applyBorder="1" applyAlignment="1">
      <alignment horizontal="center" vertical="center"/>
    </xf>
    <xf numFmtId="0" fontId="29" fillId="14" borderId="0" xfId="0" applyFont="1" applyFill="1" applyAlignment="1">
      <alignment horizontal="center" vertical="center"/>
    </xf>
    <xf numFmtId="0" fontId="7" fillId="14" borderId="1" xfId="0" applyFont="1" applyFill="1" applyBorder="1" applyAlignment="1">
      <alignment horizontal="center" vertical="center"/>
    </xf>
    <xf numFmtId="0" fontId="29" fillId="14" borderId="1" xfId="0" applyFont="1" applyFill="1" applyBorder="1" applyAlignment="1">
      <alignment horizontal="left" vertical="center"/>
    </xf>
    <xf numFmtId="0" fontId="7" fillId="14" borderId="1" xfId="2" applyFont="1" applyFill="1" applyBorder="1" applyAlignment="1">
      <alignment horizontal="center" vertical="top"/>
    </xf>
    <xf numFmtId="0" fontId="18" fillId="14" borderId="1" xfId="2" applyFont="1" applyFill="1" applyBorder="1" applyAlignment="1">
      <alignment horizontal="center" vertical="top"/>
    </xf>
    <xf numFmtId="0" fontId="34" fillId="0" borderId="1" xfId="0" applyFont="1" applyBorder="1" applyAlignment="1">
      <alignment horizontal="left" vertical="center"/>
    </xf>
    <xf numFmtId="0" fontId="35" fillId="0" borderId="1" xfId="0" applyNumberFormat="1" applyFont="1" applyFill="1" applyBorder="1" applyAlignment="1">
      <alignment horizontal="left" vertical="center"/>
    </xf>
    <xf numFmtId="0" fontId="24" fillId="10" borderId="1" xfId="3" applyFont="1" applyFill="1" applyBorder="1" applyAlignment="1">
      <alignment horizontal="left" vertical="center"/>
    </xf>
    <xf numFmtId="0" fontId="16" fillId="11" borderId="1" xfId="0" applyFont="1" applyFill="1" applyBorder="1" applyAlignment="1">
      <alignment horizontal="center" vertical="center"/>
    </xf>
    <xf numFmtId="0" fontId="14" fillId="8" borderId="4" xfId="0" applyFont="1" applyFill="1" applyBorder="1" applyAlignment="1">
      <alignment horizontal="center" vertical="center"/>
    </xf>
    <xf numFmtId="0" fontId="13" fillId="8" borderId="4" xfId="0" applyFont="1" applyFill="1" applyBorder="1" applyAlignment="1">
      <alignment horizontal="left" vertical="center"/>
    </xf>
    <xf numFmtId="0" fontId="19" fillId="8" borderId="4" xfId="0" applyFont="1" applyFill="1" applyBorder="1" applyAlignment="1">
      <alignment horizontal="left" vertical="center"/>
    </xf>
    <xf numFmtId="0" fontId="12" fillId="2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/>
    </xf>
    <xf numFmtId="0" fontId="3" fillId="7" borderId="5" xfId="0" applyFont="1" applyFill="1" applyBorder="1" applyAlignment="1">
      <alignment horizontal="center" vertical="center"/>
    </xf>
    <xf numFmtId="0" fontId="15" fillId="7" borderId="5" xfId="0" applyFont="1" applyFill="1" applyBorder="1" applyAlignment="1">
      <alignment horizontal="center" vertical="center"/>
    </xf>
    <xf numFmtId="0" fontId="16" fillId="4" borderId="5" xfId="0" applyFont="1" applyFill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10" borderId="2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/>
    </xf>
    <xf numFmtId="0" fontId="8" fillId="9" borderId="0" xfId="0" applyFont="1" applyFill="1" applyAlignment="1">
      <alignment horizontal="center" vertical="center" wrapText="1"/>
    </xf>
    <xf numFmtId="0" fontId="15" fillId="11" borderId="0" xfId="0" applyFont="1" applyFill="1" applyBorder="1" applyAlignment="1">
      <alignment horizontal="center" vertical="center"/>
    </xf>
    <xf numFmtId="0" fontId="3" fillId="11" borderId="0" xfId="0" applyFont="1" applyFill="1" applyBorder="1" applyAlignment="1">
      <alignment vertical="center"/>
    </xf>
    <xf numFmtId="0" fontId="14" fillId="11" borderId="0" xfId="0" applyFont="1" applyFill="1" applyBorder="1" applyAlignment="1">
      <alignment horizontal="center" vertical="center"/>
    </xf>
    <xf numFmtId="0" fontId="18" fillId="11" borderId="0" xfId="2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left" vertical="center" wrapText="1"/>
    </xf>
    <xf numFmtId="0" fontId="14" fillId="11" borderId="1" xfId="2" applyFont="1" applyFill="1" applyBorder="1" applyAlignment="1">
      <alignment horizontal="center" vertical="center"/>
    </xf>
    <xf numFmtId="0" fontId="17" fillId="11" borderId="1" xfId="2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0" fillId="5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0" fontId="17" fillId="4" borderId="1" xfId="2" applyFont="1" applyFill="1" applyBorder="1" applyAlignment="1">
      <alignment horizontal="center" vertical="center"/>
    </xf>
    <xf numFmtId="0" fontId="14" fillId="4" borderId="1" xfId="2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/>
    </xf>
    <xf numFmtId="0" fontId="14" fillId="11" borderId="1" xfId="2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8" fillId="4" borderId="1" xfId="0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14" fillId="4" borderId="5" xfId="2" applyFont="1" applyFill="1" applyBorder="1" applyAlignment="1">
      <alignment horizontal="center" vertical="center"/>
    </xf>
    <xf numFmtId="0" fontId="17" fillId="4" borderId="5" xfId="2" applyFont="1" applyFill="1" applyBorder="1" applyAlignment="1">
      <alignment horizontal="center" vertical="center"/>
    </xf>
    <xf numFmtId="0" fontId="17" fillId="0" borderId="5" xfId="2" applyFont="1" applyBorder="1" applyAlignment="1">
      <alignment horizontal="center" vertical="center"/>
    </xf>
    <xf numFmtId="0" fontId="14" fillId="11" borderId="1" xfId="0" applyFont="1" applyFill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4" fillId="16" borderId="1" xfId="2" applyFont="1" applyFill="1" applyBorder="1" applyAlignment="1">
      <alignment horizontal="center" vertical="center"/>
    </xf>
    <xf numFmtId="0" fontId="9" fillId="9" borderId="0" xfId="0" applyFont="1" applyFill="1" applyAlignment="1">
      <alignment horizontal="center" vertical="center"/>
    </xf>
    <xf numFmtId="0" fontId="4" fillId="9" borderId="0" xfId="0" applyFont="1" applyFill="1" applyAlignment="1">
      <alignment horizontal="center" vertical="center"/>
    </xf>
    <xf numFmtId="0" fontId="4" fillId="9" borderId="0" xfId="0" applyFont="1" applyFill="1" applyAlignment="1">
      <alignment horizontal="center" vertical="center" wrapText="1"/>
    </xf>
    <xf numFmtId="0" fontId="23" fillId="9" borderId="0" xfId="0" applyFont="1" applyFill="1" applyAlignment="1">
      <alignment horizontal="center" vertical="center" wrapText="1"/>
    </xf>
    <xf numFmtId="0" fontId="0" fillId="13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vertical="center"/>
    </xf>
    <xf numFmtId="0" fontId="37" fillId="0" borderId="1" xfId="0" applyFont="1" applyFill="1" applyBorder="1" applyAlignment="1">
      <alignment horizontal="center" vertical="center"/>
    </xf>
    <xf numFmtId="0" fontId="17" fillId="0" borderId="5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center" vertical="center"/>
    </xf>
    <xf numFmtId="0" fontId="14" fillId="10" borderId="1" xfId="0" applyFont="1" applyFill="1" applyBorder="1" applyAlignment="1">
      <alignment vertical="center"/>
    </xf>
    <xf numFmtId="0" fontId="7" fillId="10" borderId="1" xfId="0" applyFont="1" applyFill="1" applyBorder="1" applyAlignment="1">
      <alignment vertical="center"/>
    </xf>
    <xf numFmtId="0" fontId="14" fillId="5" borderId="1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39" fillId="4" borderId="3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4" fillId="10" borderId="1" xfId="0" applyFont="1" applyFill="1" applyBorder="1" applyAlignment="1">
      <alignment horizontal="center" vertical="center"/>
    </xf>
    <xf numFmtId="0" fontId="14" fillId="7" borderId="1" xfId="2" applyFont="1" applyFill="1" applyBorder="1" applyAlignment="1">
      <alignment horizontal="center" vertical="center"/>
    </xf>
    <xf numFmtId="0" fontId="14" fillId="0" borderId="1" xfId="2" applyFont="1" applyFill="1" applyBorder="1" applyAlignment="1">
      <alignment horizontal="left" vertical="center"/>
    </xf>
    <xf numFmtId="0" fontId="24" fillId="10" borderId="1" xfId="0" applyFont="1" applyFill="1" applyBorder="1" applyAlignment="1">
      <alignment horizontal="left" vertical="center"/>
    </xf>
  </cellXfs>
  <cellStyles count="4">
    <cellStyle name="Accent1" xfId="3" builtinId="29"/>
    <cellStyle name="Normal" xfId="0" builtinId="0"/>
    <cellStyle name="Normal 2" xfId="2" xr:uid="{00000000-0005-0000-0000-000002000000}"/>
    <cellStyle name="TableStyleLight1" xfId="1" xr:uid="{00000000-0005-0000-0000-000003000000}"/>
  </cellStyles>
  <dxfs count="0"/>
  <tableStyles count="0" defaultTableStyle="TableStyleMedium2" defaultPivotStyle="PivotStyleLight16"/>
  <colors>
    <mruColors>
      <color rgb="FFFFFF99"/>
      <color rgb="FFD7E4BD"/>
      <color rgb="FFFFFFFF"/>
      <color rgb="FFDBD4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1"/>
  <sheetViews>
    <sheetView zoomScale="70" zoomScaleNormal="70" workbookViewId="0">
      <selection activeCell="K16" sqref="K16"/>
    </sheetView>
  </sheetViews>
  <sheetFormatPr baseColWidth="10" defaultRowHeight="15" x14ac:dyDescent="0.25"/>
  <cols>
    <col min="1" max="1" width="24.7109375" customWidth="1"/>
    <col min="2" max="2" width="53.7109375" customWidth="1"/>
    <col min="3" max="3" width="11.140625" customWidth="1"/>
    <col min="4" max="4" width="12" customWidth="1"/>
    <col min="5" max="5" width="10" customWidth="1"/>
    <col min="6" max="6" width="8.28515625" customWidth="1"/>
    <col min="7" max="7" width="6.85546875" customWidth="1"/>
    <col min="8" max="8" width="7.5703125" customWidth="1"/>
    <col min="9" max="9" width="5.42578125" customWidth="1"/>
    <col min="10" max="10" width="9.140625" customWidth="1"/>
    <col min="11" max="11" width="19.140625" customWidth="1"/>
    <col min="12" max="12" width="7.42578125" customWidth="1"/>
    <col min="13" max="13" width="9.140625" customWidth="1"/>
    <col min="14" max="15" width="12.85546875" customWidth="1"/>
  </cols>
  <sheetData>
    <row r="1" spans="1:15" s="7" customFormat="1" ht="41.1" customHeight="1" x14ac:dyDescent="0.25">
      <c r="A1" s="2" t="s">
        <v>143</v>
      </c>
      <c r="B1" s="2" t="s">
        <v>6</v>
      </c>
      <c r="C1" s="4" t="s">
        <v>141</v>
      </c>
      <c r="D1" s="4" t="s">
        <v>4</v>
      </c>
      <c r="E1" s="4" t="s">
        <v>0</v>
      </c>
      <c r="F1" s="4" t="s">
        <v>1</v>
      </c>
      <c r="G1" s="4" t="s">
        <v>156</v>
      </c>
      <c r="H1" s="2" t="s">
        <v>3</v>
      </c>
      <c r="I1" s="2" t="s">
        <v>2</v>
      </c>
      <c r="J1" s="2" t="s">
        <v>7</v>
      </c>
      <c r="K1" s="2" t="s">
        <v>147</v>
      </c>
      <c r="L1" s="5" t="s">
        <v>145</v>
      </c>
      <c r="M1" s="5" t="s">
        <v>8</v>
      </c>
      <c r="N1" s="6" t="s">
        <v>11</v>
      </c>
      <c r="O1" s="6" t="s">
        <v>142</v>
      </c>
    </row>
    <row r="2" spans="1:15" s="10" customFormat="1" ht="27.6" customHeight="1" x14ac:dyDescent="0.25">
      <c r="A2" s="8" t="str">
        <f ca="1">RIGHT(CELL("filename",A$11),LEN(CELL("filename",A$11))-SEARCH("]",CELL("filename",A$11),1))</f>
        <v>UE optionnelle Génie Bio-S5</v>
      </c>
      <c r="B2" s="8" t="s">
        <v>168</v>
      </c>
      <c r="C2" s="9"/>
      <c r="D2" s="9"/>
      <c r="E2" s="9"/>
      <c r="F2" s="9"/>
      <c r="G2" s="9"/>
      <c r="H2" s="9"/>
      <c r="I2" s="9"/>
      <c r="J2" s="8"/>
      <c r="K2" s="8"/>
      <c r="L2" s="8"/>
      <c r="M2" s="8"/>
      <c r="N2" s="8"/>
      <c r="O2" s="8"/>
    </row>
    <row r="3" spans="1:15" s="7" customFormat="1" x14ac:dyDescent="0.25">
      <c r="A3" s="140" t="s">
        <v>93</v>
      </c>
      <c r="B3" s="68" t="s">
        <v>151</v>
      </c>
      <c r="C3" s="71" t="s">
        <v>152</v>
      </c>
      <c r="D3" s="110"/>
      <c r="E3" s="110"/>
      <c r="F3" s="110"/>
      <c r="G3" s="67"/>
      <c r="H3" s="66"/>
      <c r="I3" s="66">
        <v>3</v>
      </c>
      <c r="J3" s="66"/>
      <c r="K3" s="66"/>
      <c r="L3" s="65"/>
      <c r="M3" s="65" t="s">
        <v>35</v>
      </c>
      <c r="N3" s="65"/>
      <c r="O3" s="65"/>
    </row>
    <row r="4" spans="1:15" s="7" customFormat="1" x14ac:dyDescent="0.25">
      <c r="A4" s="19" t="s">
        <v>9</v>
      </c>
      <c r="B4" s="39" t="s">
        <v>14</v>
      </c>
      <c r="C4" s="21"/>
      <c r="D4" s="44">
        <v>7</v>
      </c>
      <c r="E4" s="44">
        <v>7</v>
      </c>
      <c r="F4" s="44"/>
      <c r="G4" s="44"/>
      <c r="H4" s="25">
        <v>0.3</v>
      </c>
      <c r="I4" s="25"/>
      <c r="J4" s="25">
        <v>1</v>
      </c>
      <c r="K4" s="25" t="s">
        <v>22</v>
      </c>
      <c r="L4" s="26"/>
      <c r="M4" s="26" t="s">
        <v>10</v>
      </c>
      <c r="N4" s="26"/>
      <c r="O4" s="26" t="s">
        <v>96</v>
      </c>
    </row>
    <row r="5" spans="1:15" s="7" customFormat="1" x14ac:dyDescent="0.25">
      <c r="A5" s="19" t="s">
        <v>9</v>
      </c>
      <c r="B5" s="39" t="s">
        <v>15</v>
      </c>
      <c r="C5" s="21"/>
      <c r="D5" s="44">
        <v>7</v>
      </c>
      <c r="E5" s="44">
        <v>7</v>
      </c>
      <c r="F5" s="44"/>
      <c r="G5" s="44"/>
      <c r="H5" s="25">
        <v>0.3</v>
      </c>
      <c r="I5" s="25"/>
      <c r="J5" s="25">
        <v>1</v>
      </c>
      <c r="K5" s="25" t="s">
        <v>22</v>
      </c>
      <c r="L5" s="26"/>
      <c r="M5" s="26" t="s">
        <v>10</v>
      </c>
      <c r="N5" s="26"/>
      <c r="O5" s="26" t="s">
        <v>96</v>
      </c>
    </row>
    <row r="6" spans="1:15" s="7" customFormat="1" x14ac:dyDescent="0.25">
      <c r="A6" s="19" t="s">
        <v>9</v>
      </c>
      <c r="B6" s="39" t="s">
        <v>16</v>
      </c>
      <c r="C6" s="21"/>
      <c r="D6" s="44">
        <v>7</v>
      </c>
      <c r="E6" s="44">
        <v>7</v>
      </c>
      <c r="F6" s="44"/>
      <c r="G6" s="44"/>
      <c r="H6" s="25">
        <v>0.3</v>
      </c>
      <c r="I6" s="25"/>
      <c r="J6" s="25">
        <v>1</v>
      </c>
      <c r="K6" s="25" t="s">
        <v>22</v>
      </c>
      <c r="L6" s="26"/>
      <c r="M6" s="26" t="s">
        <v>10</v>
      </c>
      <c r="N6" s="26"/>
      <c r="O6" s="26" t="s">
        <v>96</v>
      </c>
    </row>
    <row r="7" spans="1:15" s="7" customFormat="1" x14ac:dyDescent="0.25">
      <c r="A7" s="19" t="s">
        <v>9</v>
      </c>
      <c r="B7" s="39" t="s">
        <v>174</v>
      </c>
      <c r="C7" s="21"/>
      <c r="D7" s="44">
        <v>7</v>
      </c>
      <c r="E7" s="44">
        <v>7</v>
      </c>
      <c r="F7" s="44"/>
      <c r="G7" s="44"/>
      <c r="H7" s="25">
        <v>0.3</v>
      </c>
      <c r="I7" s="25"/>
      <c r="J7" s="25">
        <v>1</v>
      </c>
      <c r="K7" s="25" t="s">
        <v>22</v>
      </c>
      <c r="L7" s="26"/>
      <c r="M7" s="26" t="s">
        <v>10</v>
      </c>
      <c r="N7" s="26"/>
      <c r="O7" s="26" t="s">
        <v>96</v>
      </c>
    </row>
    <row r="8" spans="1:15" s="7" customFormat="1" x14ac:dyDescent="0.25">
      <c r="A8" s="19" t="s">
        <v>9</v>
      </c>
      <c r="B8" s="39" t="s">
        <v>149</v>
      </c>
      <c r="C8" s="21"/>
      <c r="D8" s="44">
        <v>7</v>
      </c>
      <c r="E8" s="44">
        <v>7</v>
      </c>
      <c r="F8" s="44"/>
      <c r="G8" s="44"/>
      <c r="H8" s="25">
        <v>0.3</v>
      </c>
      <c r="I8" s="25"/>
      <c r="J8" s="25">
        <v>1</v>
      </c>
      <c r="K8" s="25" t="s">
        <v>22</v>
      </c>
      <c r="L8" s="26"/>
      <c r="M8" s="26" t="s">
        <v>10</v>
      </c>
      <c r="N8" s="26"/>
      <c r="O8" s="26" t="s">
        <v>96</v>
      </c>
    </row>
    <row r="9" spans="1:15" s="7" customFormat="1" x14ac:dyDescent="0.25">
      <c r="A9" s="19" t="s">
        <v>9</v>
      </c>
      <c r="B9" s="39" t="s">
        <v>150</v>
      </c>
      <c r="C9" s="21"/>
      <c r="D9" s="44"/>
      <c r="E9" s="44"/>
      <c r="F9" s="44">
        <v>7</v>
      </c>
      <c r="G9" s="44"/>
      <c r="H9" s="25">
        <v>0.3</v>
      </c>
      <c r="I9" s="25"/>
      <c r="J9" s="25">
        <v>1</v>
      </c>
      <c r="K9" s="25" t="s">
        <v>22</v>
      </c>
      <c r="L9" s="26"/>
      <c r="M9" s="26" t="s">
        <v>10</v>
      </c>
      <c r="N9" s="26"/>
      <c r="O9" s="26" t="s">
        <v>96</v>
      </c>
    </row>
    <row r="10" spans="1:15" x14ac:dyDescent="0.25">
      <c r="A10" s="98" t="s">
        <v>157</v>
      </c>
      <c r="C10" s="69"/>
      <c r="D10" s="70"/>
    </row>
    <row r="11" spans="1:15" x14ac:dyDescent="0.25">
      <c r="A11" t="s">
        <v>154</v>
      </c>
      <c r="C11" s="70"/>
      <c r="D11" s="70"/>
    </row>
    <row r="12" spans="1:15" x14ac:dyDescent="0.25">
      <c r="A12" t="s">
        <v>158</v>
      </c>
    </row>
    <row r="13" spans="1:15" x14ac:dyDescent="0.25">
      <c r="A13" t="s">
        <v>161</v>
      </c>
    </row>
    <row r="14" spans="1:15" x14ac:dyDescent="0.25">
      <c r="A14" t="s">
        <v>155</v>
      </c>
    </row>
    <row r="15" spans="1:15" x14ac:dyDescent="0.25">
      <c r="A15" t="s">
        <v>148</v>
      </c>
    </row>
    <row r="16" spans="1:15" x14ac:dyDescent="0.25">
      <c r="A16" s="97" t="s">
        <v>162</v>
      </c>
      <c r="B16" s="97"/>
    </row>
    <row r="17" spans="1:2" x14ac:dyDescent="0.25">
      <c r="A17" s="97" t="s">
        <v>163</v>
      </c>
      <c r="B17" s="97"/>
    </row>
    <row r="18" spans="1:2" x14ac:dyDescent="0.25">
      <c r="A18" s="97" t="s">
        <v>164</v>
      </c>
      <c r="B18" s="97"/>
    </row>
    <row r="19" spans="1:2" x14ac:dyDescent="0.25">
      <c r="A19" s="97" t="s">
        <v>175</v>
      </c>
      <c r="B19" s="97"/>
    </row>
    <row r="20" spans="1:2" x14ac:dyDescent="0.25">
      <c r="A20" s="97" t="s">
        <v>165</v>
      </c>
      <c r="B20" s="97"/>
    </row>
    <row r="21" spans="1:2" x14ac:dyDescent="0.25">
      <c r="A21" s="97" t="s">
        <v>166</v>
      </c>
      <c r="B21" s="97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outlinePr summaryBelow="0"/>
  </sheetPr>
  <dimension ref="A1:O22"/>
  <sheetViews>
    <sheetView zoomScale="40" zoomScaleNormal="40" workbookViewId="0">
      <pane ySplit="1" topLeftCell="A2" activePane="bottomLeft" state="frozenSplit"/>
      <selection pane="bottomLeft" activeCell="J29" sqref="I29:J30"/>
    </sheetView>
  </sheetViews>
  <sheetFormatPr baseColWidth="10" defaultColWidth="11.42578125" defaultRowHeight="15" x14ac:dyDescent="0.25"/>
  <cols>
    <col min="1" max="1" width="10.85546875" style="7" customWidth="1"/>
    <col min="2" max="2" width="72.28515625" style="7" customWidth="1"/>
    <col min="3" max="3" width="32.5703125" style="7" customWidth="1"/>
    <col min="4" max="4" width="10" style="7" customWidth="1"/>
    <col min="5" max="5" width="9.140625" style="7" customWidth="1"/>
    <col min="6" max="6" width="17.7109375" style="7" customWidth="1"/>
    <col min="7" max="7" width="8.85546875" style="7" customWidth="1"/>
    <col min="8" max="8" width="9.85546875" style="7" customWidth="1"/>
    <col min="9" max="9" width="9" style="7" customWidth="1"/>
    <col min="10" max="10" width="14" style="7" customWidth="1"/>
    <col min="11" max="11" width="8.42578125" style="7" customWidth="1"/>
    <col min="12" max="12" width="10.5703125" style="7" customWidth="1"/>
    <col min="13" max="13" width="12.5703125" style="7" customWidth="1"/>
    <col min="14" max="14" width="18.85546875" style="7" customWidth="1"/>
    <col min="15" max="15" width="15.7109375" style="7" customWidth="1"/>
    <col min="16" max="16384" width="11.42578125" style="7"/>
  </cols>
  <sheetData>
    <row r="1" spans="1:15" ht="93.75" customHeight="1" x14ac:dyDescent="0.25">
      <c r="A1" s="2" t="s">
        <v>143</v>
      </c>
      <c r="B1" s="2" t="s">
        <v>6</v>
      </c>
      <c r="C1" s="4" t="s">
        <v>141</v>
      </c>
      <c r="D1" s="4" t="s">
        <v>4</v>
      </c>
      <c r="E1" s="4" t="s">
        <v>0</v>
      </c>
      <c r="F1" s="4" t="s">
        <v>1</v>
      </c>
      <c r="G1" s="4" t="s">
        <v>156</v>
      </c>
      <c r="H1" s="2" t="s">
        <v>3</v>
      </c>
      <c r="I1" s="2" t="s">
        <v>2</v>
      </c>
      <c r="J1" s="5" t="s">
        <v>7</v>
      </c>
      <c r="K1" s="5" t="s">
        <v>147</v>
      </c>
      <c r="L1" s="5" t="s">
        <v>145</v>
      </c>
      <c r="M1" s="5" t="s">
        <v>8</v>
      </c>
      <c r="N1" s="6" t="s">
        <v>11</v>
      </c>
      <c r="O1" s="6" t="s">
        <v>142</v>
      </c>
    </row>
    <row r="2" spans="1:15" ht="84" customHeight="1" x14ac:dyDescent="0.25">
      <c r="A2" s="8" t="str">
        <f ca="1">RIGHT(CELL("filename",A$1),LEN(CELL("filename",A$1))-SEARCH("]",CELL("filename",A$1),1))</f>
        <v>MCC GB5 S9 BIMB</v>
      </c>
      <c r="B2" s="8" t="s">
        <v>172</v>
      </c>
      <c r="C2" s="9">
        <f>SUM(D1:F2)</f>
        <v>331</v>
      </c>
      <c r="D2" s="9">
        <f>SUM(D3+D7+D9+D14+D17,D20)</f>
        <v>105.5</v>
      </c>
      <c r="E2" s="9">
        <f t="shared" ref="E2:I2" si="0">SUM(E3+E7+E9+E14+E17,E20)</f>
        <v>213.5</v>
      </c>
      <c r="F2" s="9">
        <f t="shared" si="0"/>
        <v>12</v>
      </c>
      <c r="G2" s="9">
        <f t="shared" si="0"/>
        <v>167</v>
      </c>
      <c r="H2" s="9"/>
      <c r="I2" s="9">
        <f t="shared" si="0"/>
        <v>30</v>
      </c>
      <c r="J2" s="8"/>
      <c r="K2" s="8"/>
      <c r="L2" s="8"/>
      <c r="M2" s="8"/>
      <c r="N2" s="8"/>
      <c r="O2" s="8"/>
    </row>
    <row r="3" spans="1:15" x14ac:dyDescent="0.25">
      <c r="A3" s="156" t="s">
        <v>93</v>
      </c>
      <c r="B3" s="157" t="s">
        <v>112</v>
      </c>
      <c r="C3" s="160">
        <f>SUM(D3:F3)</f>
        <v>61</v>
      </c>
      <c r="D3" s="160">
        <f>SUM(D4:D6)</f>
        <v>31</v>
      </c>
      <c r="E3" s="160">
        <f>SUM(E4:E6)</f>
        <v>18</v>
      </c>
      <c r="F3" s="160">
        <f>SUM(F4:F6)</f>
        <v>12</v>
      </c>
      <c r="G3" s="160">
        <f>SUM(G4:G6)</f>
        <v>30</v>
      </c>
      <c r="H3" s="42"/>
      <c r="I3" s="42">
        <v>6</v>
      </c>
      <c r="J3" s="43"/>
      <c r="K3" s="43"/>
      <c r="L3" s="43"/>
      <c r="M3" s="18" t="s">
        <v>35</v>
      </c>
      <c r="N3" s="18"/>
      <c r="O3" s="18"/>
    </row>
    <row r="4" spans="1:15" x14ac:dyDescent="0.25">
      <c r="A4" s="19" t="s">
        <v>9</v>
      </c>
      <c r="B4" s="163" t="s">
        <v>134</v>
      </c>
      <c r="C4" s="162"/>
      <c r="D4" s="162">
        <v>18</v>
      </c>
      <c r="E4" s="162"/>
      <c r="F4" s="162">
        <v>12</v>
      </c>
      <c r="G4" s="162"/>
      <c r="H4" s="25">
        <v>0.4</v>
      </c>
      <c r="I4" s="25"/>
      <c r="J4" s="165">
        <v>2</v>
      </c>
      <c r="K4" s="165" t="s">
        <v>22</v>
      </c>
      <c r="L4" s="165"/>
      <c r="M4" s="165" t="s">
        <v>10</v>
      </c>
      <c r="N4" s="165" t="s">
        <v>122</v>
      </c>
      <c r="O4" s="165" t="s">
        <v>96</v>
      </c>
    </row>
    <row r="5" spans="1:15" x14ac:dyDescent="0.25">
      <c r="A5" s="38" t="s">
        <v>9</v>
      </c>
      <c r="B5" s="163" t="s">
        <v>219</v>
      </c>
      <c r="C5" s="162"/>
      <c r="D5" s="162">
        <v>9</v>
      </c>
      <c r="E5" s="162">
        <v>9</v>
      </c>
      <c r="F5" s="162"/>
      <c r="G5" s="162">
        <v>15</v>
      </c>
      <c r="H5" s="161">
        <v>0.3</v>
      </c>
      <c r="I5" s="161"/>
      <c r="J5" s="165">
        <v>2</v>
      </c>
      <c r="K5" s="165" t="s">
        <v>22</v>
      </c>
      <c r="L5" s="165"/>
      <c r="M5" s="165" t="s">
        <v>10</v>
      </c>
      <c r="N5" s="165" t="s">
        <v>122</v>
      </c>
      <c r="O5" s="165" t="s">
        <v>96</v>
      </c>
    </row>
    <row r="6" spans="1:15" x14ac:dyDescent="0.25">
      <c r="A6" s="19" t="s">
        <v>9</v>
      </c>
      <c r="B6" s="163" t="s">
        <v>69</v>
      </c>
      <c r="C6" s="162"/>
      <c r="D6" s="162">
        <v>4</v>
      </c>
      <c r="E6" s="162">
        <v>9</v>
      </c>
      <c r="F6" s="162"/>
      <c r="G6" s="162">
        <v>15</v>
      </c>
      <c r="H6" s="114">
        <v>0.3</v>
      </c>
      <c r="I6" s="25"/>
      <c r="J6" s="165">
        <v>2</v>
      </c>
      <c r="K6" s="165" t="s">
        <v>22</v>
      </c>
      <c r="L6" s="165"/>
      <c r="M6" s="165" t="s">
        <v>10</v>
      </c>
      <c r="N6" s="165" t="s">
        <v>122</v>
      </c>
      <c r="O6" s="165" t="s">
        <v>96</v>
      </c>
    </row>
    <row r="7" spans="1:15" s="30" customFormat="1" x14ac:dyDescent="0.25">
      <c r="A7" s="156" t="s">
        <v>93</v>
      </c>
      <c r="B7" s="127" t="s">
        <v>184</v>
      </c>
      <c r="C7" s="160">
        <f>SUM(D7:F7)</f>
        <v>39</v>
      </c>
      <c r="D7" s="160">
        <f>SUM(D8)</f>
        <v>0</v>
      </c>
      <c r="E7" s="160">
        <f t="shared" ref="E7:G7" si="1">SUM(E8)</f>
        <v>39</v>
      </c>
      <c r="F7" s="160">
        <f t="shared" si="1"/>
        <v>0</v>
      </c>
      <c r="G7" s="160">
        <f t="shared" si="1"/>
        <v>4</v>
      </c>
      <c r="H7" s="42"/>
      <c r="I7" s="42">
        <v>3</v>
      </c>
      <c r="J7" s="43"/>
      <c r="K7" s="17"/>
      <c r="L7" s="17"/>
      <c r="M7" s="18" t="s">
        <v>35</v>
      </c>
      <c r="N7" s="17"/>
      <c r="O7" s="18"/>
    </row>
    <row r="8" spans="1:15" x14ac:dyDescent="0.25">
      <c r="A8" s="19" t="s">
        <v>9</v>
      </c>
      <c r="B8" s="164" t="s">
        <v>186</v>
      </c>
      <c r="C8" s="162"/>
      <c r="D8" s="158"/>
      <c r="E8" s="158">
        <v>39</v>
      </c>
      <c r="F8" s="159"/>
      <c r="G8" s="159">
        <v>4</v>
      </c>
      <c r="H8" s="57">
        <v>1</v>
      </c>
      <c r="I8" s="58"/>
      <c r="J8" s="165">
        <v>2</v>
      </c>
      <c r="K8" s="165" t="s">
        <v>22</v>
      </c>
      <c r="L8" s="165"/>
      <c r="M8" s="165" t="s">
        <v>10</v>
      </c>
      <c r="N8" s="165" t="s">
        <v>122</v>
      </c>
      <c r="O8" s="165" t="s">
        <v>96</v>
      </c>
    </row>
    <row r="9" spans="1:15" ht="21.75" customHeight="1" x14ac:dyDescent="0.25">
      <c r="A9" s="156" t="s">
        <v>93</v>
      </c>
      <c r="B9" s="157" t="s">
        <v>185</v>
      </c>
      <c r="C9" s="160">
        <f>SUM(D9:F9)</f>
        <v>44</v>
      </c>
      <c r="D9" s="160">
        <f>SUM(D10:D11)</f>
        <v>4</v>
      </c>
      <c r="E9" s="160">
        <f t="shared" ref="E9:G9" si="2">SUM(E10:E11)</f>
        <v>40</v>
      </c>
      <c r="F9" s="160">
        <f t="shared" si="2"/>
        <v>0</v>
      </c>
      <c r="G9" s="160">
        <f t="shared" si="2"/>
        <v>24</v>
      </c>
      <c r="H9" s="42"/>
      <c r="I9" s="42">
        <v>5</v>
      </c>
      <c r="J9" s="43"/>
      <c r="K9" s="17"/>
      <c r="L9" s="17"/>
      <c r="M9" s="18" t="s">
        <v>35</v>
      </c>
      <c r="N9" s="17"/>
      <c r="O9" s="18"/>
    </row>
    <row r="10" spans="1:15" s="117" customFormat="1" x14ac:dyDescent="0.25">
      <c r="A10" s="19" t="s">
        <v>9</v>
      </c>
      <c r="B10" s="203" t="s">
        <v>140</v>
      </c>
      <c r="C10" s="162"/>
      <c r="D10" s="158">
        <v>4</v>
      </c>
      <c r="E10" s="158">
        <v>20</v>
      </c>
      <c r="F10" s="159"/>
      <c r="G10" s="159">
        <v>20</v>
      </c>
      <c r="H10" s="57">
        <v>0.5</v>
      </c>
      <c r="I10" s="58"/>
      <c r="J10" s="165">
        <v>2</v>
      </c>
      <c r="K10" s="165" t="s">
        <v>22</v>
      </c>
      <c r="L10" s="165"/>
      <c r="M10" s="165" t="s">
        <v>10</v>
      </c>
      <c r="N10" s="165" t="s">
        <v>122</v>
      </c>
      <c r="O10" s="165" t="s">
        <v>96</v>
      </c>
    </row>
    <row r="11" spans="1:15" s="117" customFormat="1" ht="22.5" customHeight="1" x14ac:dyDescent="0.25">
      <c r="A11" s="19" t="s">
        <v>9</v>
      </c>
      <c r="B11" s="163" t="s">
        <v>139</v>
      </c>
      <c r="C11" s="162"/>
      <c r="D11" s="158"/>
      <c r="E11" s="158">
        <v>20</v>
      </c>
      <c r="F11" s="159"/>
      <c r="G11" s="159">
        <v>4</v>
      </c>
      <c r="H11" s="37">
        <v>0.5</v>
      </c>
      <c r="I11" s="37"/>
      <c r="J11" s="165">
        <v>2</v>
      </c>
      <c r="K11" s="165" t="s">
        <v>22</v>
      </c>
      <c r="L11" s="165"/>
      <c r="M11" s="165" t="s">
        <v>10</v>
      </c>
      <c r="N11" s="165" t="s">
        <v>116</v>
      </c>
      <c r="O11" s="165" t="s">
        <v>96</v>
      </c>
    </row>
    <row r="12" spans="1:15" ht="30" customHeight="1" x14ac:dyDescent="0.25"/>
    <row r="13" spans="1:15" x14ac:dyDescent="0.25">
      <c r="A13" s="11"/>
      <c r="B13" s="50" t="s">
        <v>132</v>
      </c>
      <c r="C13" s="35"/>
      <c r="D13" s="35"/>
      <c r="E13" s="35"/>
      <c r="F13" s="35"/>
      <c r="G13" s="35"/>
      <c r="H13" s="91"/>
      <c r="I13" s="11"/>
      <c r="J13" s="43"/>
      <c r="K13" s="17"/>
      <c r="L13" s="18"/>
      <c r="M13" s="18"/>
      <c r="N13" s="18"/>
      <c r="O13" s="43"/>
    </row>
    <row r="14" spans="1:15" x14ac:dyDescent="0.25">
      <c r="A14" s="156" t="s">
        <v>93</v>
      </c>
      <c r="B14" s="12" t="s">
        <v>84</v>
      </c>
      <c r="C14" s="51">
        <f>SUM(D14:F14)</f>
        <v>55</v>
      </c>
      <c r="D14" s="51">
        <f>SUM(D15:D16)</f>
        <v>24</v>
      </c>
      <c r="E14" s="51">
        <f>SUM(E15:E16)</f>
        <v>31</v>
      </c>
      <c r="F14" s="51">
        <f>SUM(F15:F16)</f>
        <v>0</v>
      </c>
      <c r="G14" s="51">
        <f>SUM(G15:G16)</f>
        <v>30</v>
      </c>
      <c r="H14" s="42"/>
      <c r="I14" s="11">
        <v>6</v>
      </c>
      <c r="J14" s="43"/>
      <c r="K14" s="17"/>
      <c r="L14" s="18"/>
      <c r="M14" s="18" t="s">
        <v>35</v>
      </c>
      <c r="N14" s="18"/>
      <c r="O14" s="43"/>
    </row>
    <row r="15" spans="1:15" x14ac:dyDescent="0.25">
      <c r="A15" s="19" t="s">
        <v>9</v>
      </c>
      <c r="B15" s="27" t="s">
        <v>85</v>
      </c>
      <c r="C15" s="55"/>
      <c r="D15" s="22">
        <v>9</v>
      </c>
      <c r="E15" s="22">
        <v>16</v>
      </c>
      <c r="F15" s="23"/>
      <c r="G15" s="23">
        <v>15</v>
      </c>
      <c r="H15" s="24">
        <v>0.5</v>
      </c>
      <c r="I15" s="28"/>
      <c r="J15" s="107">
        <v>2</v>
      </c>
      <c r="K15" s="108" t="s">
        <v>22</v>
      </c>
      <c r="L15" s="26"/>
      <c r="M15" s="26" t="s">
        <v>10</v>
      </c>
      <c r="N15" s="26"/>
      <c r="O15" s="26" t="s">
        <v>96</v>
      </c>
    </row>
    <row r="16" spans="1:15" x14ac:dyDescent="0.25">
      <c r="A16" s="19" t="s">
        <v>9</v>
      </c>
      <c r="B16" s="27" t="s">
        <v>86</v>
      </c>
      <c r="C16" s="55"/>
      <c r="D16" s="22">
        <v>15</v>
      </c>
      <c r="E16" s="22">
        <v>15</v>
      </c>
      <c r="F16" s="22"/>
      <c r="G16" s="22">
        <v>15</v>
      </c>
      <c r="H16" s="24">
        <v>0.5</v>
      </c>
      <c r="I16" s="31"/>
      <c r="J16" s="107">
        <v>2</v>
      </c>
      <c r="K16" s="108" t="s">
        <v>22</v>
      </c>
      <c r="L16" s="26"/>
      <c r="M16" s="26" t="s">
        <v>10</v>
      </c>
      <c r="N16" s="26"/>
      <c r="O16" s="26" t="s">
        <v>96</v>
      </c>
    </row>
    <row r="17" spans="1:15" x14ac:dyDescent="0.25">
      <c r="A17" s="156" t="s">
        <v>93</v>
      </c>
      <c r="B17" s="76" t="s">
        <v>223</v>
      </c>
      <c r="C17" s="51">
        <f>SUM(D17:F17)</f>
        <v>60</v>
      </c>
      <c r="D17" s="51">
        <f>SUM(D18:D19)</f>
        <v>30</v>
      </c>
      <c r="E17" s="51">
        <f>SUM(E18:E19)</f>
        <v>30</v>
      </c>
      <c r="F17" s="51">
        <f>SUM(F18:F19)</f>
        <v>0</v>
      </c>
      <c r="G17" s="51">
        <f>SUM(G18:G19)</f>
        <v>40</v>
      </c>
      <c r="H17" s="42"/>
      <c r="I17" s="11">
        <v>5</v>
      </c>
      <c r="J17" s="43"/>
      <c r="K17" s="17"/>
      <c r="L17" s="18"/>
      <c r="M17" s="18" t="s">
        <v>35</v>
      </c>
      <c r="N17" s="18"/>
      <c r="O17" s="43"/>
    </row>
    <row r="18" spans="1:15" x14ac:dyDescent="0.25">
      <c r="A18" s="19" t="s">
        <v>9</v>
      </c>
      <c r="B18" s="27" t="s">
        <v>88</v>
      </c>
      <c r="C18" s="55"/>
      <c r="D18" s="22">
        <v>15</v>
      </c>
      <c r="E18" s="22">
        <v>15</v>
      </c>
      <c r="F18" s="23"/>
      <c r="G18" s="23">
        <v>20</v>
      </c>
      <c r="H18" s="96">
        <v>0.5</v>
      </c>
      <c r="I18" s="52"/>
      <c r="J18" s="107">
        <v>2</v>
      </c>
      <c r="K18" s="108" t="s">
        <v>22</v>
      </c>
      <c r="L18" s="26"/>
      <c r="M18" s="26" t="s">
        <v>10</v>
      </c>
      <c r="N18" s="26"/>
      <c r="O18" s="26" t="s">
        <v>96</v>
      </c>
    </row>
    <row r="19" spans="1:15" x14ac:dyDescent="0.25">
      <c r="A19" s="19" t="s">
        <v>9</v>
      </c>
      <c r="B19" s="27" t="s">
        <v>89</v>
      </c>
      <c r="C19" s="55"/>
      <c r="D19" s="22">
        <v>15</v>
      </c>
      <c r="E19" s="22">
        <v>15</v>
      </c>
      <c r="F19" s="23"/>
      <c r="G19" s="23">
        <v>20</v>
      </c>
      <c r="H19" s="24">
        <v>0.5</v>
      </c>
      <c r="I19" s="52"/>
      <c r="J19" s="107">
        <v>2</v>
      </c>
      <c r="K19" s="108" t="s">
        <v>22</v>
      </c>
      <c r="L19" s="26"/>
      <c r="M19" s="26" t="s">
        <v>10</v>
      </c>
      <c r="N19" s="26"/>
      <c r="O19" s="26" t="s">
        <v>96</v>
      </c>
    </row>
    <row r="20" spans="1:15" x14ac:dyDescent="0.25">
      <c r="A20" s="156" t="s">
        <v>93</v>
      </c>
      <c r="B20" s="204" t="s">
        <v>227</v>
      </c>
      <c r="C20" s="51">
        <f>SUM(D20:F20)</f>
        <v>72</v>
      </c>
      <c r="D20" s="51">
        <f>SUM(D21:D22)</f>
        <v>16.5</v>
      </c>
      <c r="E20" s="51">
        <f>SUM(E21:E22)</f>
        <v>55.5</v>
      </c>
      <c r="F20" s="51">
        <f>SUM(F21:F22)</f>
        <v>0</v>
      </c>
      <c r="G20" s="51">
        <f>SUM(G21:G22)</f>
        <v>39</v>
      </c>
      <c r="H20" s="42"/>
      <c r="I20" s="16">
        <v>5</v>
      </c>
      <c r="J20" s="17"/>
      <c r="K20" s="17"/>
      <c r="L20" s="18"/>
      <c r="M20" s="18" t="s">
        <v>35</v>
      </c>
      <c r="N20" s="18"/>
      <c r="O20" s="43"/>
    </row>
    <row r="21" spans="1:15" x14ac:dyDescent="0.25">
      <c r="A21" s="19" t="s">
        <v>9</v>
      </c>
      <c r="B21" s="27" t="s">
        <v>87</v>
      </c>
      <c r="C21" s="55"/>
      <c r="D21" s="22">
        <v>6</v>
      </c>
      <c r="E21" s="22">
        <v>45</v>
      </c>
      <c r="F21" s="22"/>
      <c r="G21" s="22">
        <v>24</v>
      </c>
      <c r="H21" s="40">
        <v>0.5</v>
      </c>
      <c r="I21" s="28"/>
      <c r="J21" s="107">
        <v>2</v>
      </c>
      <c r="K21" s="108" t="s">
        <v>22</v>
      </c>
      <c r="L21" s="26"/>
      <c r="M21" s="26" t="s">
        <v>10</v>
      </c>
      <c r="N21" s="26"/>
      <c r="O21" s="26" t="s">
        <v>96</v>
      </c>
    </row>
    <row r="22" spans="1:15" x14ac:dyDescent="0.25">
      <c r="A22" s="19" t="s">
        <v>9</v>
      </c>
      <c r="B22" s="153" t="s">
        <v>178</v>
      </c>
      <c r="C22" s="55"/>
      <c r="D22" s="22">
        <v>10.5</v>
      </c>
      <c r="E22" s="22">
        <v>10.5</v>
      </c>
      <c r="F22" s="23"/>
      <c r="G22" s="23">
        <v>15</v>
      </c>
      <c r="H22" s="24">
        <v>0.5</v>
      </c>
      <c r="I22" s="52"/>
      <c r="J22" s="107">
        <v>2</v>
      </c>
      <c r="K22" s="108" t="s">
        <v>22</v>
      </c>
      <c r="L22" s="26"/>
      <c r="M22" s="26" t="s">
        <v>10</v>
      </c>
      <c r="N22" s="26"/>
      <c r="O22" s="26" t="s">
        <v>96</v>
      </c>
    </row>
  </sheetData>
  <pageMargins left="0.7" right="0.7" top="0.75" bottom="0.75" header="0.3" footer="0.3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N8"/>
  <sheetViews>
    <sheetView tabSelected="1" zoomScale="40" zoomScaleNormal="40" workbookViewId="0">
      <selection activeCell="C14" sqref="C14"/>
    </sheetView>
  </sheetViews>
  <sheetFormatPr baseColWidth="10" defaultColWidth="11.42578125" defaultRowHeight="15" x14ac:dyDescent="0.25"/>
  <cols>
    <col min="1" max="1" width="51" style="1" customWidth="1"/>
    <col min="2" max="2" width="59.7109375" style="1" customWidth="1"/>
    <col min="3" max="3" width="27.28515625" style="1" customWidth="1"/>
    <col min="4" max="8" width="11.42578125" style="1"/>
    <col min="9" max="9" width="18.5703125" style="1" customWidth="1"/>
    <col min="10" max="10" width="27" style="1" customWidth="1"/>
    <col min="11" max="11" width="26.5703125" style="1" customWidth="1"/>
    <col min="12" max="12" width="24.85546875" style="1" customWidth="1"/>
    <col min="13" max="13" width="32.5703125" style="1" customWidth="1"/>
    <col min="14" max="14" width="24" style="1" customWidth="1"/>
    <col min="15" max="16384" width="11.42578125" style="1"/>
  </cols>
  <sheetData>
    <row r="1" spans="1:14" ht="63.75" customHeight="1" x14ac:dyDescent="0.25">
      <c r="A1" s="45" t="s">
        <v>94</v>
      </c>
      <c r="B1" s="45" t="s">
        <v>6</v>
      </c>
      <c r="C1" s="46" t="s">
        <v>141</v>
      </c>
      <c r="D1" s="46" t="s">
        <v>4</v>
      </c>
      <c r="E1" s="46" t="s">
        <v>0</v>
      </c>
      <c r="F1" s="46" t="s">
        <v>1</v>
      </c>
      <c r="G1" s="45" t="s">
        <v>3</v>
      </c>
      <c r="H1" s="45" t="s">
        <v>2</v>
      </c>
      <c r="I1" s="47" t="s">
        <v>7</v>
      </c>
      <c r="J1" s="47" t="s">
        <v>153</v>
      </c>
      <c r="K1" s="47" t="s">
        <v>146</v>
      </c>
      <c r="L1" s="47" t="s">
        <v>8</v>
      </c>
      <c r="M1" s="48" t="s">
        <v>11</v>
      </c>
      <c r="N1" s="48" t="s">
        <v>142</v>
      </c>
    </row>
    <row r="2" spans="1:14" ht="31.5" customHeight="1" x14ac:dyDescent="0.25">
      <c r="A2" s="143" t="str">
        <f ca="1">RIGHT(CELL("filename",A$1),LEN(CELL("filename",A$1))-SEARCH("]",CELL("filename",A$1),1))</f>
        <v>MCC GB5 S10 PB-TSSE-BIMB</v>
      </c>
      <c r="B2" s="143" t="s">
        <v>224</v>
      </c>
      <c r="C2" s="180">
        <f>SUM(D2:F2)</f>
        <v>1</v>
      </c>
      <c r="D2" s="181"/>
      <c r="E2" s="181">
        <v>1</v>
      </c>
      <c r="F2" s="181"/>
      <c r="G2" s="181"/>
      <c r="H2" s="181">
        <f>SUM(H3)</f>
        <v>30</v>
      </c>
      <c r="I2" s="182"/>
      <c r="J2" s="182"/>
      <c r="K2" s="182"/>
      <c r="L2" s="182"/>
      <c r="M2" s="182"/>
      <c r="N2" s="182"/>
    </row>
    <row r="3" spans="1:14" ht="31.5" customHeight="1" x14ac:dyDescent="0.25">
      <c r="A3" s="79" t="s">
        <v>93</v>
      </c>
      <c r="B3" s="64" t="s">
        <v>225</v>
      </c>
      <c r="C3" s="77">
        <v>4</v>
      </c>
      <c r="D3" s="77">
        <f>SUM(D4:D4)</f>
        <v>0</v>
      </c>
      <c r="E3" s="77">
        <v>4</v>
      </c>
      <c r="F3" s="77">
        <f>SUM(F4:F4)</f>
        <v>0</v>
      </c>
      <c r="G3" s="183"/>
      <c r="H3" s="183">
        <v>30</v>
      </c>
      <c r="I3" s="184"/>
      <c r="J3" s="184"/>
      <c r="K3" s="78"/>
      <c r="L3" s="49" t="s">
        <v>35</v>
      </c>
      <c r="M3" s="49" t="s">
        <v>35</v>
      </c>
      <c r="N3" s="49"/>
    </row>
    <row r="4" spans="1:14" s="167" customFormat="1" ht="31.5" customHeight="1" x14ac:dyDescent="0.25">
      <c r="A4" s="168" t="s">
        <v>9</v>
      </c>
      <c r="B4" s="185" t="s">
        <v>226</v>
      </c>
      <c r="C4" s="169" t="s">
        <v>159</v>
      </c>
      <c r="D4" s="169"/>
      <c r="E4" s="169">
        <v>1</v>
      </c>
      <c r="F4" s="169"/>
      <c r="G4" s="185">
        <v>1</v>
      </c>
      <c r="H4" s="185"/>
      <c r="I4" s="186">
        <v>3</v>
      </c>
      <c r="J4" s="186" t="s">
        <v>215</v>
      </c>
      <c r="K4" s="186"/>
      <c r="L4" s="186" t="s">
        <v>10</v>
      </c>
      <c r="M4" s="186" t="s">
        <v>35</v>
      </c>
      <c r="N4" s="186" t="s">
        <v>96</v>
      </c>
    </row>
    <row r="7" spans="1:14" x14ac:dyDescent="0.25">
      <c r="A7" s="99" t="s">
        <v>157</v>
      </c>
    </row>
    <row r="8" spans="1:14" x14ac:dyDescent="0.25">
      <c r="A8" s="99" t="s">
        <v>160</v>
      </c>
    </row>
  </sheetData>
  <phoneticPr fontId="3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BD22"/>
  <sheetViews>
    <sheetView zoomScale="25" zoomScaleNormal="25" workbookViewId="0">
      <pane ySplit="2" topLeftCell="A15" activePane="bottomLeft" state="frozenSplit"/>
      <selection pane="bottomLeft" activeCell="B22" activeCellId="2" sqref="B18 B21 B22"/>
    </sheetView>
  </sheetViews>
  <sheetFormatPr baseColWidth="10" defaultColWidth="11.42578125" defaultRowHeight="15" x14ac:dyDescent="0.25"/>
  <cols>
    <col min="1" max="1" width="15.28515625" style="7" customWidth="1"/>
    <col min="2" max="2" width="55.42578125" style="7" customWidth="1"/>
    <col min="3" max="3" width="19.5703125" style="7" customWidth="1"/>
    <col min="4" max="4" width="20.42578125" style="7" customWidth="1"/>
    <col min="5" max="5" width="10.28515625" style="7" customWidth="1"/>
    <col min="6" max="6" width="8.5703125" style="7" customWidth="1"/>
    <col min="7" max="7" width="10.85546875" style="7" customWidth="1"/>
    <col min="8" max="8" width="15.140625" style="7" customWidth="1"/>
    <col min="9" max="9" width="12.5703125" style="7" customWidth="1"/>
    <col min="10" max="10" width="8.5703125" style="7" customWidth="1"/>
    <col min="11" max="11" width="12.5703125" style="7" customWidth="1"/>
    <col min="12" max="12" width="16.28515625" style="7" customWidth="1"/>
    <col min="13" max="13" width="21.7109375" style="7" customWidth="1"/>
    <col min="14" max="14" width="20.28515625" style="7" customWidth="1"/>
    <col min="15" max="15" width="22.85546875" style="7" customWidth="1"/>
    <col min="16" max="16" width="20" style="7" customWidth="1"/>
    <col min="17" max="16384" width="11.42578125" style="7"/>
  </cols>
  <sheetData>
    <row r="1" spans="1:56" ht="129.75" customHeight="1" x14ac:dyDescent="0.25">
      <c r="A1" s="2" t="s">
        <v>143</v>
      </c>
      <c r="B1" s="2" t="s">
        <v>6</v>
      </c>
      <c r="C1" s="3" t="s">
        <v>5</v>
      </c>
      <c r="D1" s="4" t="s">
        <v>141</v>
      </c>
      <c r="E1" s="4" t="s">
        <v>4</v>
      </c>
      <c r="F1" s="4" t="s">
        <v>0</v>
      </c>
      <c r="G1" s="4" t="s">
        <v>1</v>
      </c>
      <c r="H1" s="4" t="s">
        <v>156</v>
      </c>
      <c r="I1" s="2" t="s">
        <v>3</v>
      </c>
      <c r="J1" s="2" t="s">
        <v>2</v>
      </c>
      <c r="K1" s="5" t="s">
        <v>7</v>
      </c>
      <c r="L1" s="5" t="s">
        <v>147</v>
      </c>
      <c r="M1" s="5" t="s">
        <v>145</v>
      </c>
      <c r="N1" s="5" t="s">
        <v>8</v>
      </c>
      <c r="O1" s="6" t="s">
        <v>11</v>
      </c>
      <c r="P1" s="6" t="s">
        <v>142</v>
      </c>
    </row>
    <row r="2" spans="1:56" s="10" customFormat="1" ht="51.75" customHeight="1" x14ac:dyDescent="0.25">
      <c r="A2" s="8" t="str">
        <f ca="1">RIGHT(CELL("filename",A$1),LEN(CELL("filename",A$1))-SEARCH("]",CELL("filename",A$1),1))</f>
        <v xml:space="preserve">MCC GB3 S5 </v>
      </c>
      <c r="B2" s="8" t="s">
        <v>168</v>
      </c>
      <c r="C2" s="8"/>
      <c r="D2" s="9">
        <f>SUM(E2:G2)</f>
        <v>343.5</v>
      </c>
      <c r="E2" s="9">
        <f t="shared" ref="E2:J2" si="0">SUM(E3,E6,E9,E12,E15,E18,E20)</f>
        <v>110.5</v>
      </c>
      <c r="F2" s="9">
        <f t="shared" si="0"/>
        <v>193</v>
      </c>
      <c r="G2" s="9">
        <f t="shared" si="0"/>
        <v>40</v>
      </c>
      <c r="H2" s="9">
        <f t="shared" si="0"/>
        <v>0</v>
      </c>
      <c r="I2" s="9"/>
      <c r="J2" s="9">
        <f t="shared" si="0"/>
        <v>30</v>
      </c>
      <c r="K2" s="8"/>
      <c r="L2" s="8"/>
      <c r="M2" s="8"/>
      <c r="N2" s="8"/>
      <c r="O2" s="8"/>
      <c r="P2" s="8"/>
    </row>
    <row r="3" spans="1:56" ht="24.95" customHeight="1" x14ac:dyDescent="0.25">
      <c r="A3" s="140" t="s">
        <v>93</v>
      </c>
      <c r="B3" s="12" t="s">
        <v>95</v>
      </c>
      <c r="C3" s="13"/>
      <c r="D3" s="35">
        <f>SUM(E3:G3)</f>
        <v>73</v>
      </c>
      <c r="E3" s="35">
        <f>SUM(E4:E5)</f>
        <v>21.5</v>
      </c>
      <c r="F3" s="35">
        <f>SUM(F4:F5)</f>
        <v>19.5</v>
      </c>
      <c r="G3" s="35">
        <f>SUM(G4:G5)</f>
        <v>32</v>
      </c>
      <c r="H3" s="35"/>
      <c r="I3" s="42"/>
      <c r="J3" s="11">
        <v>6</v>
      </c>
      <c r="K3" s="17"/>
      <c r="L3" s="17"/>
      <c r="M3" s="17"/>
      <c r="N3" s="18" t="s">
        <v>35</v>
      </c>
      <c r="O3" s="18"/>
      <c r="P3" s="18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  <c r="AX3" s="115"/>
      <c r="AY3" s="115"/>
      <c r="AZ3" s="115"/>
      <c r="BA3" s="115"/>
      <c r="BB3" s="115"/>
      <c r="BC3" s="115"/>
      <c r="BD3" s="115"/>
    </row>
    <row r="4" spans="1:56" ht="24.95" customHeight="1" x14ac:dyDescent="0.25">
      <c r="A4" s="19" t="s">
        <v>9</v>
      </c>
      <c r="B4" s="20" t="s">
        <v>26</v>
      </c>
      <c r="C4" s="23" t="s">
        <v>13</v>
      </c>
      <c r="D4" s="44"/>
      <c r="E4" s="22">
        <v>13.5</v>
      </c>
      <c r="F4" s="22">
        <v>13.5</v>
      </c>
      <c r="G4" s="23">
        <v>24</v>
      </c>
      <c r="H4" s="23"/>
      <c r="I4" s="111">
        <v>0.6</v>
      </c>
      <c r="J4" s="80"/>
      <c r="K4" s="26">
        <v>2</v>
      </c>
      <c r="L4" s="26" t="s">
        <v>22</v>
      </c>
      <c r="M4" s="26"/>
      <c r="N4" s="26" t="s">
        <v>10</v>
      </c>
      <c r="O4" s="26"/>
      <c r="P4" s="26" t="s">
        <v>96</v>
      </c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</row>
    <row r="5" spans="1:56" s="170" customFormat="1" ht="24.95" customHeight="1" x14ac:dyDescent="0.25">
      <c r="A5" s="19" t="s">
        <v>9</v>
      </c>
      <c r="B5" s="122" t="s">
        <v>90</v>
      </c>
      <c r="C5" s="123" t="s">
        <v>34</v>
      </c>
      <c r="D5" s="118"/>
      <c r="E5" s="124">
        <v>8</v>
      </c>
      <c r="F5" s="124">
        <v>6</v>
      </c>
      <c r="G5" s="123">
        <v>8</v>
      </c>
      <c r="H5" s="123"/>
      <c r="I5" s="121">
        <v>0.4</v>
      </c>
      <c r="J5" s="121"/>
      <c r="K5" s="119">
        <v>2</v>
      </c>
      <c r="L5" s="119" t="s">
        <v>22</v>
      </c>
      <c r="M5" s="119"/>
      <c r="N5" s="119" t="s">
        <v>10</v>
      </c>
      <c r="O5" s="119" t="s">
        <v>104</v>
      </c>
      <c r="P5" s="119" t="s">
        <v>96</v>
      </c>
    </row>
    <row r="6" spans="1:56" ht="24.95" customHeight="1" x14ac:dyDescent="0.25">
      <c r="A6" s="140" t="s">
        <v>93</v>
      </c>
      <c r="B6" s="12" t="s">
        <v>98</v>
      </c>
      <c r="C6" s="13"/>
      <c r="D6" s="35">
        <f>SUM(E6:G6)</f>
        <v>83</v>
      </c>
      <c r="E6" s="35">
        <f>SUM(E7:E8)</f>
        <v>37.5</v>
      </c>
      <c r="F6" s="35">
        <f>SUM(F7:F8)</f>
        <v>37.5</v>
      </c>
      <c r="G6" s="35">
        <f>SUM(G7:G8)</f>
        <v>8</v>
      </c>
      <c r="H6" s="35"/>
      <c r="I6" s="42"/>
      <c r="J6" s="11">
        <v>6</v>
      </c>
      <c r="K6" s="17"/>
      <c r="L6" s="17"/>
      <c r="M6" s="17"/>
      <c r="N6" s="18" t="s">
        <v>35</v>
      </c>
      <c r="O6" s="18"/>
      <c r="P6" s="18"/>
    </row>
    <row r="7" spans="1:56" ht="24.95" customHeight="1" x14ac:dyDescent="0.25">
      <c r="A7" s="19" t="s">
        <v>9</v>
      </c>
      <c r="B7" s="20" t="s">
        <v>17</v>
      </c>
      <c r="C7" s="23" t="s">
        <v>12</v>
      </c>
      <c r="D7" s="44"/>
      <c r="E7" s="22">
        <v>24</v>
      </c>
      <c r="F7" s="22">
        <v>24</v>
      </c>
      <c r="G7" s="23">
        <v>8</v>
      </c>
      <c r="H7" s="23"/>
      <c r="I7" s="58">
        <v>0.5</v>
      </c>
      <c r="J7" s="80"/>
      <c r="K7" s="26">
        <v>2</v>
      </c>
      <c r="L7" s="26" t="s">
        <v>22</v>
      </c>
      <c r="M7" s="26"/>
      <c r="N7" s="26" t="s">
        <v>10</v>
      </c>
      <c r="O7" s="26"/>
      <c r="P7" s="26" t="s">
        <v>96</v>
      </c>
    </row>
    <row r="8" spans="1:56" ht="24.95" customHeight="1" x14ac:dyDescent="0.25">
      <c r="A8" s="19" t="s">
        <v>9</v>
      </c>
      <c r="B8" s="20" t="s">
        <v>18</v>
      </c>
      <c r="C8" s="23" t="s">
        <v>99</v>
      </c>
      <c r="D8" s="44"/>
      <c r="E8" s="22">
        <v>13.5</v>
      </c>
      <c r="F8" s="22">
        <v>13.5</v>
      </c>
      <c r="G8" s="23"/>
      <c r="H8" s="23"/>
      <c r="I8" s="58">
        <v>0.5</v>
      </c>
      <c r="J8" s="80"/>
      <c r="K8" s="26">
        <v>2</v>
      </c>
      <c r="L8" s="108" t="s">
        <v>22</v>
      </c>
      <c r="M8" s="26"/>
      <c r="N8" s="26" t="s">
        <v>10</v>
      </c>
      <c r="O8" s="26"/>
      <c r="P8" s="26" t="s">
        <v>96</v>
      </c>
    </row>
    <row r="9" spans="1:56" s="30" customFormat="1" ht="24.95" customHeight="1" x14ac:dyDescent="0.25">
      <c r="A9" s="140" t="s">
        <v>93</v>
      </c>
      <c r="B9" s="12" t="s">
        <v>100</v>
      </c>
      <c r="C9" s="13"/>
      <c r="D9" s="35">
        <f>SUM(E9:G9)</f>
        <v>54</v>
      </c>
      <c r="E9" s="35">
        <f>SUM(E10:E11)</f>
        <v>27</v>
      </c>
      <c r="F9" s="35">
        <f>SUM(F10:F11)</f>
        <v>27</v>
      </c>
      <c r="G9" s="35">
        <f>SUM(G10:G11)</f>
        <v>0</v>
      </c>
      <c r="H9" s="35"/>
      <c r="I9" s="42"/>
      <c r="J9" s="11">
        <v>6</v>
      </c>
      <c r="K9" s="17"/>
      <c r="L9" s="17"/>
      <c r="M9" s="17"/>
      <c r="N9" s="18" t="s">
        <v>35</v>
      </c>
      <c r="O9" s="18"/>
      <c r="P9" s="18"/>
    </row>
    <row r="10" spans="1:56" s="30" customFormat="1" ht="24.95" customHeight="1" x14ac:dyDescent="0.25">
      <c r="A10" s="19" t="s">
        <v>9</v>
      </c>
      <c r="B10" s="27" t="s">
        <v>27</v>
      </c>
      <c r="C10" s="23" t="s">
        <v>19</v>
      </c>
      <c r="D10" s="44"/>
      <c r="E10" s="22">
        <v>13.5</v>
      </c>
      <c r="F10" s="22">
        <v>13.5</v>
      </c>
      <c r="G10" s="23"/>
      <c r="H10" s="23"/>
      <c r="I10" s="58">
        <v>0.5</v>
      </c>
      <c r="J10" s="28"/>
      <c r="K10" s="107">
        <v>2</v>
      </c>
      <c r="L10" s="26" t="s">
        <v>22</v>
      </c>
      <c r="M10" s="26"/>
      <c r="N10" s="26" t="s">
        <v>10</v>
      </c>
      <c r="O10" s="26"/>
      <c r="P10" s="26" t="s">
        <v>96</v>
      </c>
    </row>
    <row r="11" spans="1:56" ht="24.95" customHeight="1" x14ac:dyDescent="0.25">
      <c r="A11" s="19" t="s">
        <v>9</v>
      </c>
      <c r="B11" s="27" t="s">
        <v>28</v>
      </c>
      <c r="C11" s="23" t="s">
        <v>20</v>
      </c>
      <c r="D11" s="44"/>
      <c r="E11" s="22">
        <v>13.5</v>
      </c>
      <c r="F11" s="22">
        <v>13.5</v>
      </c>
      <c r="G11" s="22"/>
      <c r="H11" s="22"/>
      <c r="I11" s="58">
        <v>0.5</v>
      </c>
      <c r="J11" s="31"/>
      <c r="K11" s="107">
        <v>2</v>
      </c>
      <c r="L11" s="108" t="s">
        <v>22</v>
      </c>
      <c r="M11" s="26"/>
      <c r="N11" s="26" t="s">
        <v>10</v>
      </c>
      <c r="O11" s="26"/>
      <c r="P11" s="26" t="s">
        <v>96</v>
      </c>
    </row>
    <row r="12" spans="1:56" ht="24.95" customHeight="1" x14ac:dyDescent="0.25">
      <c r="A12" s="140" t="s">
        <v>93</v>
      </c>
      <c r="B12" s="12" t="s">
        <v>101</v>
      </c>
      <c r="C12" s="13"/>
      <c r="D12" s="35">
        <f>SUM(E12:G12)</f>
        <v>30</v>
      </c>
      <c r="E12" s="35">
        <f>SUM(E13:E14)</f>
        <v>10.5</v>
      </c>
      <c r="F12" s="35">
        <f>SUM(F13:F14)</f>
        <v>19.5</v>
      </c>
      <c r="G12" s="35">
        <f>SUM(G13:G14)</f>
        <v>0</v>
      </c>
      <c r="H12" s="35"/>
      <c r="I12" s="42"/>
      <c r="J12" s="11">
        <v>3</v>
      </c>
      <c r="K12" s="17"/>
      <c r="L12" s="17"/>
      <c r="M12" s="17"/>
      <c r="N12" s="18" t="s">
        <v>35</v>
      </c>
      <c r="O12" s="18"/>
      <c r="P12" s="18"/>
    </row>
    <row r="13" spans="1:56" ht="24.95" customHeight="1" x14ac:dyDescent="0.25">
      <c r="A13" s="19" t="s">
        <v>9</v>
      </c>
      <c r="B13" s="27" t="s">
        <v>29</v>
      </c>
      <c r="C13" s="23" t="s">
        <v>21</v>
      </c>
      <c r="D13" s="44"/>
      <c r="E13" s="22">
        <v>10.5</v>
      </c>
      <c r="F13" s="22">
        <v>4.5</v>
      </c>
      <c r="G13" s="23"/>
      <c r="H13" s="23"/>
      <c r="I13" s="58">
        <v>0.5</v>
      </c>
      <c r="J13" s="28"/>
      <c r="K13" s="107">
        <v>2</v>
      </c>
      <c r="L13" s="26" t="s">
        <v>22</v>
      </c>
      <c r="M13" s="26"/>
      <c r="N13" s="26" t="s">
        <v>10</v>
      </c>
      <c r="O13" s="26"/>
      <c r="P13" s="26" t="s">
        <v>96</v>
      </c>
    </row>
    <row r="14" spans="1:56" ht="24.95" customHeight="1" x14ac:dyDescent="0.25">
      <c r="A14" s="19" t="s">
        <v>9</v>
      </c>
      <c r="B14" s="27" t="s">
        <v>32</v>
      </c>
      <c r="C14" s="178" t="s">
        <v>12</v>
      </c>
      <c r="D14" s="44"/>
      <c r="E14" s="22"/>
      <c r="F14" s="22">
        <v>15</v>
      </c>
      <c r="G14" s="23"/>
      <c r="H14" s="23"/>
      <c r="I14" s="58">
        <v>0.5</v>
      </c>
      <c r="J14" s="28"/>
      <c r="K14" s="26">
        <v>2</v>
      </c>
      <c r="L14" s="108" t="s">
        <v>22</v>
      </c>
      <c r="M14" s="33"/>
      <c r="N14" s="26" t="s">
        <v>10</v>
      </c>
      <c r="O14" s="26"/>
      <c r="P14" s="26" t="s">
        <v>96</v>
      </c>
    </row>
    <row r="15" spans="1:56" ht="24.95" customHeight="1" x14ac:dyDescent="0.25">
      <c r="A15" s="140" t="s">
        <v>93</v>
      </c>
      <c r="B15" s="12" t="s">
        <v>102</v>
      </c>
      <c r="C15" s="13"/>
      <c r="D15" s="35">
        <f>SUM(E15:G15)</f>
        <v>37.5</v>
      </c>
      <c r="E15" s="35">
        <f>SUM(E16:E17)</f>
        <v>14</v>
      </c>
      <c r="F15" s="35">
        <f>SUM(F16:F17)</f>
        <v>23.5</v>
      </c>
      <c r="G15" s="35">
        <f>SUM(G16:G17)</f>
        <v>0</v>
      </c>
      <c r="H15" s="35"/>
      <c r="I15" s="42"/>
      <c r="J15" s="11">
        <v>3</v>
      </c>
      <c r="K15" s="17"/>
      <c r="L15" s="17"/>
      <c r="M15" s="17"/>
      <c r="N15" s="18" t="s">
        <v>35</v>
      </c>
      <c r="O15" s="18"/>
      <c r="P15" s="18"/>
    </row>
    <row r="16" spans="1:56" ht="24.95" customHeight="1" x14ac:dyDescent="0.25">
      <c r="A16" s="19" t="s">
        <v>9</v>
      </c>
      <c r="B16" s="27" t="s">
        <v>30</v>
      </c>
      <c r="C16" s="23" t="s">
        <v>12</v>
      </c>
      <c r="D16" s="44"/>
      <c r="E16" s="159" t="s">
        <v>12</v>
      </c>
      <c r="F16" s="22">
        <v>7.5</v>
      </c>
      <c r="G16" s="23"/>
      <c r="H16" s="23"/>
      <c r="I16" s="58">
        <v>0.5</v>
      </c>
      <c r="J16" s="28"/>
      <c r="K16" s="107">
        <v>2</v>
      </c>
      <c r="L16" s="108" t="s">
        <v>22</v>
      </c>
      <c r="M16" s="33"/>
      <c r="N16" s="26" t="s">
        <v>10</v>
      </c>
      <c r="O16" s="26"/>
      <c r="P16" s="26" t="s">
        <v>96</v>
      </c>
    </row>
    <row r="17" spans="1:16" ht="24.95" customHeight="1" x14ac:dyDescent="0.25">
      <c r="A17" s="19" t="s">
        <v>9</v>
      </c>
      <c r="B17" s="27" t="s">
        <v>31</v>
      </c>
      <c r="C17" s="23" t="s">
        <v>21</v>
      </c>
      <c r="D17" s="44"/>
      <c r="E17" s="22">
        <v>14</v>
      </c>
      <c r="F17" s="22">
        <v>16</v>
      </c>
      <c r="G17" s="23"/>
      <c r="H17" s="23"/>
      <c r="I17" s="58">
        <v>0.5</v>
      </c>
      <c r="J17" s="28"/>
      <c r="K17" s="107">
        <v>2</v>
      </c>
      <c r="L17" s="26" t="s">
        <v>22</v>
      </c>
      <c r="M17" s="26"/>
      <c r="N17" s="26" t="s">
        <v>10</v>
      </c>
      <c r="O17" s="26"/>
      <c r="P17" s="26" t="s">
        <v>96</v>
      </c>
    </row>
    <row r="18" spans="1:16" ht="24.95" customHeight="1" x14ac:dyDescent="0.25">
      <c r="A18" s="140" t="s">
        <v>93</v>
      </c>
      <c r="B18" s="188" t="s">
        <v>105</v>
      </c>
      <c r="C18" s="13"/>
      <c r="D18" s="35">
        <f>SUM(E18:G18)</f>
        <v>30</v>
      </c>
      <c r="E18" s="35">
        <f>SUM(E19)</f>
        <v>0</v>
      </c>
      <c r="F18" s="35">
        <f>SUM(F19)</f>
        <v>30</v>
      </c>
      <c r="G18" s="35">
        <f>SUM(G19)</f>
        <v>0</v>
      </c>
      <c r="H18" s="35"/>
      <c r="I18" s="42"/>
      <c r="J18" s="11">
        <v>3</v>
      </c>
      <c r="K18" s="17"/>
      <c r="L18" s="17"/>
      <c r="M18" s="17"/>
      <c r="N18" s="18" t="s">
        <v>35</v>
      </c>
      <c r="O18" s="18"/>
      <c r="P18" s="18"/>
    </row>
    <row r="19" spans="1:16" ht="24.95" customHeight="1" x14ac:dyDescent="0.25">
      <c r="A19" s="19" t="s">
        <v>9</v>
      </c>
      <c r="B19" s="27" t="s">
        <v>33</v>
      </c>
      <c r="C19" s="23" t="s">
        <v>24</v>
      </c>
      <c r="D19" s="44"/>
      <c r="E19" s="22"/>
      <c r="F19" s="22">
        <v>30</v>
      </c>
      <c r="G19" s="23"/>
      <c r="H19" s="23"/>
      <c r="I19" s="25">
        <v>1</v>
      </c>
      <c r="J19" s="34"/>
      <c r="K19" s="26">
        <v>2</v>
      </c>
      <c r="L19" s="26" t="s">
        <v>22</v>
      </c>
      <c r="M19" s="26"/>
      <c r="N19" s="26"/>
      <c r="O19" s="26"/>
      <c r="P19" s="26"/>
    </row>
    <row r="20" spans="1:16" ht="24.95" customHeight="1" x14ac:dyDescent="0.25">
      <c r="A20" s="140" t="s">
        <v>93</v>
      </c>
      <c r="B20" s="12" t="s">
        <v>103</v>
      </c>
      <c r="C20" s="35"/>
      <c r="D20" s="35">
        <f>SUM(E20:G20)</f>
        <v>36</v>
      </c>
      <c r="E20" s="35">
        <f>SUM(E21:E22)</f>
        <v>0</v>
      </c>
      <c r="F20" s="35">
        <f>SUM(F21:F22)</f>
        <v>36</v>
      </c>
      <c r="G20" s="35">
        <f>SUM(G21:G22)</f>
        <v>0</v>
      </c>
      <c r="H20" s="35"/>
      <c r="I20" s="42"/>
      <c r="J20" s="11">
        <v>3</v>
      </c>
      <c r="K20" s="17"/>
      <c r="L20" s="17"/>
      <c r="M20" s="17"/>
      <c r="N20" s="18" t="s">
        <v>35</v>
      </c>
      <c r="O20" s="18"/>
      <c r="P20" s="18"/>
    </row>
    <row r="21" spans="1:16" ht="24.95" customHeight="1" x14ac:dyDescent="0.25">
      <c r="A21" s="19" t="s">
        <v>9</v>
      </c>
      <c r="B21" s="189" t="s">
        <v>181</v>
      </c>
      <c r="C21" s="23" t="s">
        <v>23</v>
      </c>
      <c r="D21" s="44"/>
      <c r="E21" s="22"/>
      <c r="F21" s="22">
        <v>24</v>
      </c>
      <c r="G21" s="23"/>
      <c r="H21" s="23"/>
      <c r="I21" s="58">
        <v>0.67</v>
      </c>
      <c r="J21" s="37"/>
      <c r="K21" s="26">
        <v>2</v>
      </c>
      <c r="L21" s="26" t="s">
        <v>22</v>
      </c>
      <c r="M21" s="26"/>
      <c r="N21" s="26" t="s">
        <v>10</v>
      </c>
      <c r="O21" s="26"/>
      <c r="P21" s="26" t="s">
        <v>96</v>
      </c>
    </row>
    <row r="22" spans="1:16" ht="24.95" customHeight="1" x14ac:dyDescent="0.25">
      <c r="A22" s="19" t="s">
        <v>9</v>
      </c>
      <c r="B22" s="153" t="s">
        <v>44</v>
      </c>
      <c r="C22" s="23" t="s">
        <v>25</v>
      </c>
      <c r="D22" s="44"/>
      <c r="E22" s="22"/>
      <c r="F22" s="22">
        <v>12</v>
      </c>
      <c r="G22" s="23"/>
      <c r="H22" s="23"/>
      <c r="I22" s="58">
        <v>0.33</v>
      </c>
      <c r="J22" s="37"/>
      <c r="K22" s="26">
        <v>2</v>
      </c>
      <c r="L22" s="26" t="s">
        <v>22</v>
      </c>
      <c r="M22" s="26"/>
      <c r="N22" s="26" t="s">
        <v>10</v>
      </c>
      <c r="O22" s="26"/>
      <c r="P22" s="26" t="s">
        <v>96</v>
      </c>
    </row>
  </sheetData>
  <pageMargins left="0.7" right="0.7" top="0.75" bottom="0.75" header="0.3" footer="0.3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O33"/>
  <sheetViews>
    <sheetView zoomScale="40" zoomScaleNormal="40" workbookViewId="0">
      <pane ySplit="1" topLeftCell="A2" activePane="bottomLeft" state="frozenSplit"/>
      <selection pane="bottomLeft" activeCell="N32" sqref="N32"/>
    </sheetView>
  </sheetViews>
  <sheetFormatPr baseColWidth="10" defaultColWidth="30.7109375" defaultRowHeight="15" x14ac:dyDescent="0.25"/>
  <cols>
    <col min="1" max="1" width="22" style="7" customWidth="1"/>
    <col min="2" max="2" width="48.7109375" style="7" customWidth="1"/>
    <col min="3" max="3" width="21.5703125" style="7" customWidth="1"/>
    <col min="4" max="4" width="10.28515625" style="7" customWidth="1"/>
    <col min="5" max="5" width="10.42578125" style="7" customWidth="1"/>
    <col min="6" max="6" width="10.140625" style="7" customWidth="1"/>
    <col min="7" max="7" width="20" style="7" customWidth="1"/>
    <col min="8" max="8" width="14" style="7" customWidth="1"/>
    <col min="9" max="9" width="14.7109375" style="7" customWidth="1"/>
    <col min="10" max="10" width="19" style="7" customWidth="1"/>
    <col min="11" max="11" width="24.140625" style="7" customWidth="1"/>
    <col min="12" max="12" width="16.42578125" style="7" customWidth="1"/>
    <col min="13" max="13" width="18.7109375" style="7" customWidth="1"/>
    <col min="14" max="14" width="19.42578125" style="7" customWidth="1"/>
    <col min="15" max="15" width="11.42578125" style="7" customWidth="1"/>
    <col min="16" max="16384" width="30.7109375" style="7"/>
  </cols>
  <sheetData>
    <row r="1" spans="1:15" ht="129.75" customHeight="1" x14ac:dyDescent="0.25">
      <c r="A1" s="2" t="s">
        <v>143</v>
      </c>
      <c r="B1" s="2" t="s">
        <v>6</v>
      </c>
      <c r="C1" s="4" t="s">
        <v>141</v>
      </c>
      <c r="D1" s="4" t="s">
        <v>4</v>
      </c>
      <c r="E1" s="4" t="s">
        <v>0</v>
      </c>
      <c r="F1" s="4" t="s">
        <v>1</v>
      </c>
      <c r="G1" s="4" t="s">
        <v>156</v>
      </c>
      <c r="H1" s="2" t="s">
        <v>3</v>
      </c>
      <c r="I1" s="2" t="s">
        <v>2</v>
      </c>
      <c r="J1" s="5" t="s">
        <v>7</v>
      </c>
      <c r="K1" s="5" t="s">
        <v>147</v>
      </c>
      <c r="L1" s="5" t="s">
        <v>145</v>
      </c>
      <c r="M1" s="5" t="s">
        <v>8</v>
      </c>
      <c r="N1" s="6" t="s">
        <v>11</v>
      </c>
      <c r="O1" s="6" t="s">
        <v>142</v>
      </c>
    </row>
    <row r="2" spans="1:15" ht="39.75" customHeight="1" x14ac:dyDescent="0.25">
      <c r="A2" s="143" t="str">
        <f ca="1">RIGHT(CELL("filename",A$1),LEN(CELL("filename",A$1))-SEARCH("]",CELL("filename",A$1),1))</f>
        <v>MCC GB3 S6</v>
      </c>
      <c r="B2" s="143" t="s">
        <v>210</v>
      </c>
      <c r="C2" s="142">
        <f>SUM(D2:F2)</f>
        <v>386.2</v>
      </c>
      <c r="D2" s="142">
        <f>SUM(D3,D6,D9,D12,D18,D21,D23,D26,)</f>
        <v>122.5</v>
      </c>
      <c r="E2" s="142">
        <f>SUM(E3,E6,E9,E12,E18,E21,E23,E26,)</f>
        <v>179.7</v>
      </c>
      <c r="F2" s="142">
        <f>SUM(F3,F6,F9,F12,F18,F21,F23,F26,)</f>
        <v>84</v>
      </c>
      <c r="G2" s="142">
        <f>SUM(G3,G6,G9,G12,G18,G21,G23,G26,)</f>
        <v>84</v>
      </c>
      <c r="H2" s="142"/>
      <c r="I2" s="142">
        <f>SUM(I3,I6,I9,I12,I18,I21,I23,I26,)</f>
        <v>26</v>
      </c>
      <c r="J2" s="141"/>
      <c r="K2" s="141"/>
      <c r="L2" s="141"/>
      <c r="M2" s="141"/>
      <c r="N2" s="141"/>
      <c r="O2" s="141"/>
    </row>
    <row r="3" spans="1:15" x14ac:dyDescent="0.25">
      <c r="A3" s="140" t="s">
        <v>93</v>
      </c>
      <c r="B3" s="76" t="s">
        <v>209</v>
      </c>
      <c r="C3" s="160">
        <f>SUM(D3:F3)</f>
        <v>62</v>
      </c>
      <c r="D3" s="160">
        <f>SUM(D4:D5)</f>
        <v>27</v>
      </c>
      <c r="E3" s="160">
        <f>SUM(E4:E5)</f>
        <v>27</v>
      </c>
      <c r="F3" s="160">
        <f>SUM(F4:F5)</f>
        <v>8</v>
      </c>
      <c r="G3" s="160">
        <f>SUM(G4:G5)</f>
        <v>30</v>
      </c>
      <c r="H3" s="42"/>
      <c r="I3" s="42">
        <v>4</v>
      </c>
      <c r="J3" s="43"/>
      <c r="K3" s="43"/>
      <c r="L3" s="43"/>
      <c r="M3" s="18" t="s">
        <v>35</v>
      </c>
      <c r="N3" s="18"/>
      <c r="O3" s="18"/>
    </row>
    <row r="4" spans="1:15" x14ac:dyDescent="0.25">
      <c r="A4" s="32" t="s">
        <v>9</v>
      </c>
      <c r="B4" s="152" t="s">
        <v>208</v>
      </c>
      <c r="C4" s="162"/>
      <c r="D4" s="162">
        <v>13.5</v>
      </c>
      <c r="E4" s="162">
        <v>13.5</v>
      </c>
      <c r="F4" s="162">
        <v>4</v>
      </c>
      <c r="G4" s="162">
        <v>15</v>
      </c>
      <c r="H4" s="25">
        <v>0.5</v>
      </c>
      <c r="I4" s="25"/>
      <c r="J4" s="165">
        <v>2</v>
      </c>
      <c r="K4" s="165" t="s">
        <v>22</v>
      </c>
      <c r="L4" s="165"/>
      <c r="M4" s="165" t="s">
        <v>10</v>
      </c>
      <c r="N4" s="165"/>
      <c r="O4" s="165" t="s">
        <v>96</v>
      </c>
    </row>
    <row r="5" spans="1:15" x14ac:dyDescent="0.25">
      <c r="A5" s="32" t="s">
        <v>9</v>
      </c>
      <c r="B5" s="20" t="s">
        <v>207</v>
      </c>
      <c r="C5" s="162"/>
      <c r="D5" s="158">
        <v>13.5</v>
      </c>
      <c r="E5" s="158">
        <v>13.5</v>
      </c>
      <c r="F5" s="159">
        <v>4</v>
      </c>
      <c r="G5" s="159">
        <v>15</v>
      </c>
      <c r="H5" s="58">
        <v>0.5</v>
      </c>
      <c r="I5" s="58"/>
      <c r="J5" s="165">
        <v>2</v>
      </c>
      <c r="K5" s="165" t="s">
        <v>22</v>
      </c>
      <c r="L5" s="165"/>
      <c r="M5" s="165" t="s">
        <v>10</v>
      </c>
      <c r="N5" s="165"/>
      <c r="O5" s="165" t="s">
        <v>96</v>
      </c>
    </row>
    <row r="6" spans="1:15" x14ac:dyDescent="0.25">
      <c r="A6" s="139" t="s">
        <v>206</v>
      </c>
      <c r="B6" s="157" t="s">
        <v>205</v>
      </c>
      <c r="C6" s="160">
        <f>SUM(D6:F6)</f>
        <v>116</v>
      </c>
      <c r="D6" s="160">
        <f>SUM(D7:D8)</f>
        <v>39</v>
      </c>
      <c r="E6" s="160">
        <f>SUM(E7:E8)</f>
        <v>33</v>
      </c>
      <c r="F6" s="160">
        <f>SUM(F7:F8)</f>
        <v>44</v>
      </c>
      <c r="G6" s="160">
        <f>SUM(G7:G8)</f>
        <v>0</v>
      </c>
      <c r="H6" s="42"/>
      <c r="I6" s="42">
        <v>5</v>
      </c>
      <c r="J6" s="43"/>
      <c r="K6" s="43"/>
      <c r="L6" s="43"/>
      <c r="M6" s="18" t="s">
        <v>35</v>
      </c>
      <c r="N6" s="18"/>
      <c r="O6" s="18"/>
    </row>
    <row r="7" spans="1:15" s="30" customFormat="1" x14ac:dyDescent="0.25">
      <c r="A7" s="116" t="s">
        <v>9</v>
      </c>
      <c r="B7" s="153" t="s">
        <v>188</v>
      </c>
      <c r="C7" s="162"/>
      <c r="D7" s="158">
        <v>18</v>
      </c>
      <c r="E7" s="158">
        <v>18</v>
      </c>
      <c r="F7" s="158">
        <v>12</v>
      </c>
      <c r="G7" s="158"/>
      <c r="H7" s="57">
        <v>0.5</v>
      </c>
      <c r="I7" s="29"/>
      <c r="J7" s="166">
        <v>2</v>
      </c>
      <c r="K7" s="108" t="s">
        <v>22</v>
      </c>
      <c r="L7" s="165"/>
      <c r="M7" s="165" t="s">
        <v>10</v>
      </c>
      <c r="N7" s="165" t="s">
        <v>97</v>
      </c>
      <c r="O7" s="165" t="s">
        <v>96</v>
      </c>
    </row>
    <row r="8" spans="1:15" s="115" customFormat="1" x14ac:dyDescent="0.25">
      <c r="A8" s="116" t="s">
        <v>9</v>
      </c>
      <c r="B8" s="82" t="s">
        <v>204</v>
      </c>
      <c r="C8" s="162"/>
      <c r="D8" s="158">
        <v>21</v>
      </c>
      <c r="E8" s="158">
        <v>15</v>
      </c>
      <c r="F8" s="159">
        <v>32</v>
      </c>
      <c r="G8" s="159"/>
      <c r="H8" s="113">
        <v>0.5</v>
      </c>
      <c r="I8" s="113"/>
      <c r="J8" s="165">
        <v>2</v>
      </c>
      <c r="K8" s="165" t="s">
        <v>22</v>
      </c>
      <c r="L8" s="165"/>
      <c r="M8" s="165" t="s">
        <v>10</v>
      </c>
      <c r="N8" s="165" t="s">
        <v>104</v>
      </c>
      <c r="O8" s="165" t="s">
        <v>96</v>
      </c>
    </row>
    <row r="9" spans="1:15" x14ac:dyDescent="0.25">
      <c r="A9" s="140" t="s">
        <v>93</v>
      </c>
      <c r="B9" s="157" t="s">
        <v>203</v>
      </c>
      <c r="C9" s="160">
        <f>SUM(D9:F9)</f>
        <v>59</v>
      </c>
      <c r="D9" s="160">
        <f>SUM(D10:D11)</f>
        <v>13.5</v>
      </c>
      <c r="E9" s="160">
        <f>SUM(E10:E11)</f>
        <v>13.5</v>
      </c>
      <c r="F9" s="160">
        <f>SUM(F10:F11)</f>
        <v>32</v>
      </c>
      <c r="G9" s="160">
        <f>SUM(G10:G11)</f>
        <v>0</v>
      </c>
      <c r="H9" s="42"/>
      <c r="I9" s="42">
        <v>3</v>
      </c>
      <c r="J9" s="43"/>
      <c r="K9" s="17"/>
      <c r="L9" s="17"/>
      <c r="M9" s="18" t="s">
        <v>35</v>
      </c>
      <c r="N9" s="18"/>
      <c r="O9" s="18"/>
    </row>
    <row r="10" spans="1:15" x14ac:dyDescent="0.25">
      <c r="A10" s="32" t="s">
        <v>9</v>
      </c>
      <c r="B10" s="20" t="s">
        <v>202</v>
      </c>
      <c r="C10" s="162"/>
      <c r="D10" s="158">
        <v>13.5</v>
      </c>
      <c r="E10" s="158">
        <v>13.5</v>
      </c>
      <c r="F10" s="159"/>
      <c r="G10" s="159"/>
      <c r="H10" s="52">
        <v>0.7</v>
      </c>
      <c r="I10" s="52"/>
      <c r="J10" s="166">
        <v>2</v>
      </c>
      <c r="K10" s="165" t="s">
        <v>22</v>
      </c>
      <c r="L10" s="165"/>
      <c r="M10" s="165" t="s">
        <v>10</v>
      </c>
      <c r="N10" s="165"/>
      <c r="O10" s="165" t="s">
        <v>96</v>
      </c>
    </row>
    <row r="11" spans="1:15" x14ac:dyDescent="0.25">
      <c r="A11" s="32" t="s">
        <v>9</v>
      </c>
      <c r="B11" s="20" t="s">
        <v>201</v>
      </c>
      <c r="C11" s="162"/>
      <c r="D11" s="162"/>
      <c r="E11" s="162"/>
      <c r="F11" s="162">
        <v>32</v>
      </c>
      <c r="G11" s="162"/>
      <c r="H11" s="25">
        <v>0.3</v>
      </c>
      <c r="I11" s="25"/>
      <c r="J11" s="165">
        <v>2</v>
      </c>
      <c r="K11" s="165" t="s">
        <v>22</v>
      </c>
      <c r="L11" s="165"/>
      <c r="M11" s="165" t="s">
        <v>10</v>
      </c>
      <c r="N11" s="165"/>
      <c r="O11" s="165" t="s">
        <v>96</v>
      </c>
    </row>
    <row r="12" spans="1:15" x14ac:dyDescent="0.25">
      <c r="A12" s="140" t="s">
        <v>93</v>
      </c>
      <c r="B12" s="157" t="s">
        <v>200</v>
      </c>
      <c r="C12" s="160">
        <f>SUM(D12:F12)</f>
        <v>56</v>
      </c>
      <c r="D12" s="160">
        <f>SUM(D13:D14)</f>
        <v>28</v>
      </c>
      <c r="E12" s="160">
        <f>SUM(E13:E14)</f>
        <v>28</v>
      </c>
      <c r="F12" s="160">
        <f>SUM(F13:F14)</f>
        <v>0</v>
      </c>
      <c r="G12" s="160">
        <f>SUM(G13:G14)</f>
        <v>15</v>
      </c>
      <c r="H12" s="42"/>
      <c r="I12" s="42">
        <v>3</v>
      </c>
      <c r="J12" s="43"/>
      <c r="K12" s="17"/>
      <c r="L12" s="17"/>
      <c r="M12" s="18" t="s">
        <v>35</v>
      </c>
      <c r="N12" s="18"/>
      <c r="O12" s="18"/>
    </row>
    <row r="13" spans="1:15" x14ac:dyDescent="0.25">
      <c r="A13" s="32" t="s">
        <v>9</v>
      </c>
      <c r="B13" s="20" t="s">
        <v>199</v>
      </c>
      <c r="C13" s="162"/>
      <c r="D13" s="158">
        <v>13</v>
      </c>
      <c r="E13" s="158">
        <v>13</v>
      </c>
      <c r="F13" s="158"/>
      <c r="G13" s="158"/>
      <c r="H13" s="52">
        <v>0.4</v>
      </c>
      <c r="I13" s="52"/>
      <c r="J13" s="166">
        <v>2</v>
      </c>
      <c r="K13" s="165" t="s">
        <v>22</v>
      </c>
      <c r="L13" s="165"/>
      <c r="M13" s="165" t="s">
        <v>10</v>
      </c>
      <c r="N13" s="165"/>
      <c r="O13" s="165" t="s">
        <v>96</v>
      </c>
    </row>
    <row r="14" spans="1:15" x14ac:dyDescent="0.25">
      <c r="A14" s="32" t="s">
        <v>9</v>
      </c>
      <c r="B14" s="20" t="s">
        <v>198</v>
      </c>
      <c r="C14" s="162"/>
      <c r="D14" s="162">
        <v>15</v>
      </c>
      <c r="E14" s="162">
        <v>15</v>
      </c>
      <c r="F14" s="162"/>
      <c r="G14" s="162">
        <v>15</v>
      </c>
      <c r="H14" s="25">
        <v>0.6</v>
      </c>
      <c r="I14" s="25"/>
      <c r="J14" s="165">
        <v>2</v>
      </c>
      <c r="K14" s="165" t="s">
        <v>22</v>
      </c>
      <c r="L14" s="165"/>
      <c r="M14" s="165" t="s">
        <v>10</v>
      </c>
      <c r="N14" s="165"/>
      <c r="O14" s="165" t="s">
        <v>96</v>
      </c>
    </row>
    <row r="15" spans="1:15" x14ac:dyDescent="0.25">
      <c r="A15" s="140" t="s">
        <v>93</v>
      </c>
      <c r="B15" s="76" t="s">
        <v>212</v>
      </c>
      <c r="C15" s="160">
        <f>SUM(D15:F15)</f>
        <v>14</v>
      </c>
      <c r="D15" s="160">
        <f>SUM(D16:D17)</f>
        <v>3</v>
      </c>
      <c r="E15" s="160">
        <f>SUM(E16:E17)</f>
        <v>11</v>
      </c>
      <c r="F15" s="160">
        <f>SUM(F16:F17)</f>
        <v>0</v>
      </c>
      <c r="G15" s="160">
        <f>SUM(G16:G17)</f>
        <v>20</v>
      </c>
      <c r="H15" s="42"/>
      <c r="I15" s="193">
        <v>4</v>
      </c>
      <c r="J15" s="43"/>
      <c r="K15" s="17"/>
      <c r="L15" s="17"/>
      <c r="M15" s="18" t="s">
        <v>35</v>
      </c>
      <c r="N15" s="18"/>
      <c r="O15" s="18"/>
    </row>
    <row r="16" spans="1:15" x14ac:dyDescent="0.25">
      <c r="A16" s="32" t="s">
        <v>9</v>
      </c>
      <c r="B16" s="81" t="s">
        <v>213</v>
      </c>
      <c r="C16" s="162"/>
      <c r="D16" s="162">
        <v>3</v>
      </c>
      <c r="E16" s="162">
        <v>10</v>
      </c>
      <c r="F16" s="162"/>
      <c r="G16" s="162">
        <v>20</v>
      </c>
      <c r="H16" s="190">
        <v>0.5</v>
      </c>
      <c r="I16" s="25"/>
      <c r="J16" s="165">
        <v>2</v>
      </c>
      <c r="K16" s="165" t="s">
        <v>22</v>
      </c>
      <c r="L16" s="165"/>
      <c r="M16" s="165" t="s">
        <v>10</v>
      </c>
      <c r="N16" s="165"/>
      <c r="O16" s="165" t="s">
        <v>96</v>
      </c>
    </row>
    <row r="17" spans="1:15" x14ac:dyDescent="0.25">
      <c r="A17" s="32" t="s">
        <v>9</v>
      </c>
      <c r="B17" s="153" t="s">
        <v>214</v>
      </c>
      <c r="C17" s="162" t="s">
        <v>159</v>
      </c>
      <c r="D17" s="162"/>
      <c r="E17" s="162">
        <v>1</v>
      </c>
      <c r="F17" s="162"/>
      <c r="G17" s="162"/>
      <c r="H17" s="190">
        <v>0.5</v>
      </c>
      <c r="I17" s="25"/>
      <c r="J17" s="63">
        <v>2</v>
      </c>
      <c r="K17" s="63" t="s">
        <v>215</v>
      </c>
      <c r="L17" s="165"/>
      <c r="M17" s="165" t="s">
        <v>10</v>
      </c>
      <c r="N17" s="165"/>
      <c r="O17" s="165" t="s">
        <v>96</v>
      </c>
    </row>
    <row r="18" spans="1:15" x14ac:dyDescent="0.25">
      <c r="A18" s="140" t="s">
        <v>93</v>
      </c>
      <c r="B18" s="157" t="s">
        <v>197</v>
      </c>
      <c r="C18" s="160">
        <f>SUM(D18:F18)</f>
        <v>30</v>
      </c>
      <c r="D18" s="160">
        <f>SUM(D19:D19)</f>
        <v>15</v>
      </c>
      <c r="E18" s="160">
        <f>SUM(E19:E19)</f>
        <v>15</v>
      </c>
      <c r="F18" s="160">
        <f>SUM(F19:F19)</f>
        <v>0</v>
      </c>
      <c r="G18" s="160">
        <f>SUM(G19:G19)</f>
        <v>0</v>
      </c>
      <c r="H18" s="42"/>
      <c r="I18" s="42">
        <v>2</v>
      </c>
      <c r="J18" s="43"/>
      <c r="K18" s="17"/>
      <c r="L18" s="17"/>
      <c r="M18" s="18" t="s">
        <v>35</v>
      </c>
      <c r="N18" s="18"/>
      <c r="O18" s="18"/>
    </row>
    <row r="19" spans="1:15" x14ac:dyDescent="0.25">
      <c r="A19" s="32" t="s">
        <v>9</v>
      </c>
      <c r="B19" s="20" t="s">
        <v>196</v>
      </c>
      <c r="C19" s="162"/>
      <c r="D19" s="162">
        <v>15</v>
      </c>
      <c r="E19" s="162">
        <v>15</v>
      </c>
      <c r="F19" s="162"/>
      <c r="G19" s="162"/>
      <c r="H19" s="190">
        <v>0.5</v>
      </c>
      <c r="I19" s="25"/>
      <c r="J19" s="165">
        <v>2</v>
      </c>
      <c r="K19" s="165" t="s">
        <v>22</v>
      </c>
      <c r="L19" s="165"/>
      <c r="M19" s="165" t="s">
        <v>10</v>
      </c>
      <c r="N19" s="165"/>
      <c r="O19" s="165" t="s">
        <v>96</v>
      </c>
    </row>
    <row r="20" spans="1:15" s="30" customFormat="1" x14ac:dyDescent="0.25">
      <c r="A20" s="176" t="s">
        <v>9</v>
      </c>
      <c r="B20" s="81" t="s">
        <v>195</v>
      </c>
      <c r="C20" s="162"/>
      <c r="D20" s="158">
        <v>15</v>
      </c>
      <c r="E20" s="158">
        <v>6</v>
      </c>
      <c r="F20" s="158"/>
      <c r="G20" s="158"/>
      <c r="H20" s="192">
        <v>0.5</v>
      </c>
      <c r="I20" s="29"/>
      <c r="J20" s="166">
        <v>3</v>
      </c>
      <c r="K20" s="165" t="s">
        <v>22</v>
      </c>
      <c r="L20" s="165"/>
      <c r="M20" s="165" t="s">
        <v>10</v>
      </c>
      <c r="N20" s="165"/>
      <c r="O20" s="165" t="s">
        <v>96</v>
      </c>
    </row>
    <row r="21" spans="1:15" x14ac:dyDescent="0.25">
      <c r="A21" s="140" t="s">
        <v>93</v>
      </c>
      <c r="B21" s="76" t="s">
        <v>105</v>
      </c>
      <c r="C21" s="160">
        <f>SUM(D21:F21)</f>
        <v>30</v>
      </c>
      <c r="D21" s="160">
        <f>SUM(D22)</f>
        <v>0</v>
      </c>
      <c r="E21" s="160">
        <f>SUM(E22)</f>
        <v>30</v>
      </c>
      <c r="F21" s="160">
        <f>SUM(F22)</f>
        <v>0</v>
      </c>
      <c r="G21" s="160">
        <f>SUM(G22)</f>
        <v>20</v>
      </c>
      <c r="H21" s="42"/>
      <c r="I21" s="42">
        <v>3</v>
      </c>
      <c r="J21" s="17"/>
      <c r="K21" s="17"/>
      <c r="L21" s="17"/>
      <c r="M21" s="18" t="s">
        <v>35</v>
      </c>
      <c r="N21" s="18"/>
      <c r="O21" s="18"/>
    </row>
    <row r="22" spans="1:15" x14ac:dyDescent="0.25">
      <c r="A22" s="32" t="s">
        <v>9</v>
      </c>
      <c r="B22" s="20" t="s">
        <v>194</v>
      </c>
      <c r="C22" s="162"/>
      <c r="D22" s="158"/>
      <c r="E22" s="158">
        <v>30</v>
      </c>
      <c r="F22" s="159"/>
      <c r="G22" s="159">
        <v>20</v>
      </c>
      <c r="H22" s="52">
        <v>1</v>
      </c>
      <c r="I22" s="52"/>
      <c r="J22" s="166"/>
      <c r="K22" s="165" t="s">
        <v>22</v>
      </c>
      <c r="L22" s="165"/>
      <c r="M22" s="165" t="s">
        <v>10</v>
      </c>
      <c r="N22" s="165"/>
      <c r="O22" s="165" t="s">
        <v>105</v>
      </c>
    </row>
    <row r="23" spans="1:15" x14ac:dyDescent="0.25">
      <c r="A23" s="140" t="s">
        <v>93</v>
      </c>
      <c r="B23" s="157" t="s">
        <v>193</v>
      </c>
      <c r="C23" s="160">
        <f>SUM(D23:F23)</f>
        <v>33</v>
      </c>
      <c r="D23" s="160">
        <f>SUM(D24:D25)</f>
        <v>0</v>
      </c>
      <c r="E23" s="160">
        <f>SUM(E24:E25)</f>
        <v>33</v>
      </c>
      <c r="F23" s="160">
        <f>SUM(F24:F25)</f>
        <v>0</v>
      </c>
      <c r="G23" s="160">
        <f>SUM(G24:G25)</f>
        <v>15</v>
      </c>
      <c r="H23" s="42"/>
      <c r="I23" s="42">
        <v>3</v>
      </c>
      <c r="J23" s="17"/>
      <c r="K23" s="65"/>
      <c r="L23" s="17"/>
      <c r="M23" s="18" t="s">
        <v>35</v>
      </c>
      <c r="N23" s="18"/>
      <c r="O23" s="18"/>
    </row>
    <row r="24" spans="1:15" x14ac:dyDescent="0.25">
      <c r="A24" s="138" t="s">
        <v>9</v>
      </c>
      <c r="B24" s="175" t="s">
        <v>192</v>
      </c>
      <c r="C24" s="137"/>
      <c r="D24" s="172"/>
      <c r="E24" s="172">
        <v>24</v>
      </c>
      <c r="F24" s="171"/>
      <c r="G24" s="171">
        <v>15</v>
      </c>
      <c r="H24" s="191">
        <v>0.73</v>
      </c>
      <c r="I24" s="173"/>
      <c r="J24" s="136"/>
      <c r="K24" s="135" t="s">
        <v>22</v>
      </c>
      <c r="L24" s="135"/>
      <c r="M24" s="135" t="s">
        <v>10</v>
      </c>
      <c r="N24" s="135"/>
      <c r="O24" s="165" t="s">
        <v>96</v>
      </c>
    </row>
    <row r="25" spans="1:15" s="161" customFormat="1" x14ac:dyDescent="0.25">
      <c r="A25" s="177" t="s">
        <v>9</v>
      </c>
      <c r="B25" s="81" t="s">
        <v>191</v>
      </c>
      <c r="C25" s="162"/>
      <c r="D25" s="162"/>
      <c r="E25" s="162">
        <v>9</v>
      </c>
      <c r="F25" s="162"/>
      <c r="G25" s="162"/>
      <c r="H25" s="161">
        <v>0.27</v>
      </c>
      <c r="J25" s="165"/>
      <c r="K25" s="165"/>
      <c r="L25" s="165"/>
      <c r="M25" s="165"/>
      <c r="N25" s="165"/>
      <c r="O25" s="165" t="s">
        <v>96</v>
      </c>
    </row>
    <row r="26" spans="1:15" x14ac:dyDescent="0.25">
      <c r="A26" s="140" t="s">
        <v>93</v>
      </c>
      <c r="B26" s="134" t="s">
        <v>190</v>
      </c>
      <c r="C26" s="160">
        <f>SUM(D26:F26)</f>
        <v>0.2</v>
      </c>
      <c r="D26" s="160">
        <f>SUM(D27:D27)</f>
        <v>0</v>
      </c>
      <c r="E26" s="160">
        <f>SUM(E27:E27)</f>
        <v>0.2</v>
      </c>
      <c r="F26" s="160">
        <f>SUM(F27:F27)</f>
        <v>0</v>
      </c>
      <c r="G26" s="160">
        <f>SUM(G27:G27)</f>
        <v>4</v>
      </c>
      <c r="H26" s="133"/>
      <c r="I26" s="132">
        <v>3</v>
      </c>
      <c r="J26" s="131"/>
      <c r="K26" s="131"/>
      <c r="L26" s="130"/>
      <c r="M26" s="129" t="s">
        <v>35</v>
      </c>
      <c r="N26" s="129"/>
      <c r="O26" s="18"/>
    </row>
    <row r="27" spans="1:15" s="115" customFormat="1" x14ac:dyDescent="0.25">
      <c r="A27" s="116" t="s">
        <v>9</v>
      </c>
      <c r="B27" s="174" t="s">
        <v>189</v>
      </c>
      <c r="C27" s="128" t="s">
        <v>159</v>
      </c>
      <c r="D27" s="150"/>
      <c r="E27" s="150">
        <v>0.2</v>
      </c>
      <c r="F27" s="149"/>
      <c r="G27" s="149">
        <v>4</v>
      </c>
      <c r="H27" s="161">
        <v>1</v>
      </c>
      <c r="I27" s="149"/>
      <c r="J27" s="63">
        <v>1</v>
      </c>
      <c r="K27" s="63" t="s">
        <v>215</v>
      </c>
      <c r="L27" s="165"/>
      <c r="M27" s="165" t="s">
        <v>10</v>
      </c>
      <c r="N27" s="165"/>
      <c r="O27" s="165" t="s">
        <v>96</v>
      </c>
    </row>
    <row r="28" spans="1:15" x14ac:dyDescent="0.25">
      <c r="O28" s="75"/>
    </row>
    <row r="29" spans="1:15" x14ac:dyDescent="0.25">
      <c r="A29" s="99" t="s">
        <v>157</v>
      </c>
    </row>
    <row r="30" spans="1:15" x14ac:dyDescent="0.25">
      <c r="A30" s="99" t="s">
        <v>160</v>
      </c>
    </row>
    <row r="33" spans="1:15" x14ac:dyDescent="0.25">
      <c r="A33" s="144"/>
      <c r="B33" s="145"/>
      <c r="C33" s="61"/>
      <c r="D33" s="102"/>
      <c r="E33" s="102"/>
      <c r="F33" s="102"/>
      <c r="G33" s="102"/>
      <c r="H33" s="146"/>
      <c r="I33" s="147"/>
      <c r="J33" s="144"/>
      <c r="K33" s="102"/>
      <c r="L33" s="94"/>
      <c r="M33" s="94"/>
      <c r="N33" s="94"/>
      <c r="O33" s="94"/>
    </row>
  </sheetData>
  <pageMargins left="0.7" right="0.7" top="0.75" bottom="0.75" header="0.3" footer="0.3"/>
  <pageSetup paperSize="9" scale="7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  <pageSetUpPr fitToPage="1"/>
  </sheetPr>
  <dimension ref="A1:O27"/>
  <sheetViews>
    <sheetView zoomScale="40" zoomScaleNormal="40" workbookViewId="0">
      <pane ySplit="1" topLeftCell="A2" activePane="bottomLeft" state="frozenSplit"/>
      <selection pane="bottomLeft" activeCell="E36" sqref="E36"/>
    </sheetView>
  </sheetViews>
  <sheetFormatPr baseColWidth="10" defaultColWidth="30" defaultRowHeight="15" x14ac:dyDescent="0.25"/>
  <cols>
    <col min="1" max="1" width="23.28515625" style="7" customWidth="1"/>
    <col min="2" max="2" width="42.140625" style="7" customWidth="1"/>
    <col min="3" max="3" width="28" style="7" customWidth="1"/>
    <col min="4" max="4" width="9.140625" style="7" customWidth="1"/>
    <col min="5" max="5" width="8.85546875" style="7" customWidth="1"/>
    <col min="6" max="6" width="7.42578125" style="7" customWidth="1"/>
    <col min="7" max="7" width="19.85546875" style="7" customWidth="1"/>
    <col min="8" max="8" width="20.140625" style="7" customWidth="1"/>
    <col min="9" max="9" width="14.5703125" style="7" customWidth="1"/>
    <col min="10" max="10" width="19.140625" style="7" customWidth="1"/>
    <col min="11" max="11" width="11.5703125" style="7" customWidth="1"/>
    <col min="12" max="12" width="11.7109375" style="7" customWidth="1"/>
    <col min="13" max="13" width="11.140625" style="7" customWidth="1"/>
    <col min="14" max="14" width="14.140625" style="7" customWidth="1"/>
    <col min="15" max="15" width="17.85546875" style="7" customWidth="1"/>
    <col min="16" max="16384" width="30" style="7"/>
  </cols>
  <sheetData>
    <row r="1" spans="1:15" ht="41.1" customHeight="1" x14ac:dyDescent="0.25">
      <c r="A1" s="2" t="s">
        <v>143</v>
      </c>
      <c r="B1" s="2" t="s">
        <v>6</v>
      </c>
      <c r="C1" s="4" t="s">
        <v>141</v>
      </c>
      <c r="D1" s="4" t="s">
        <v>4</v>
      </c>
      <c r="E1" s="4" t="s">
        <v>0</v>
      </c>
      <c r="F1" s="4" t="s">
        <v>1</v>
      </c>
      <c r="G1" s="4" t="s">
        <v>156</v>
      </c>
      <c r="H1" s="2" t="s">
        <v>3</v>
      </c>
      <c r="I1" s="2" t="s">
        <v>2</v>
      </c>
      <c r="J1" s="5" t="s">
        <v>7</v>
      </c>
      <c r="K1" s="5" t="s">
        <v>147</v>
      </c>
      <c r="L1" s="5" t="s">
        <v>145</v>
      </c>
      <c r="M1" s="5" t="s">
        <v>8</v>
      </c>
      <c r="N1" s="6" t="s">
        <v>11</v>
      </c>
      <c r="O1" s="6" t="s">
        <v>142</v>
      </c>
    </row>
    <row r="2" spans="1:15" ht="32.25" customHeight="1" x14ac:dyDescent="0.25">
      <c r="A2" s="8" t="str">
        <f ca="1">RIGHT(CELL("filename",A$1),LEN(CELL("filename",A$1))-SEARCH("]",CELL("filename",A$1),1))</f>
        <v xml:space="preserve">MCC GB4 S7 </v>
      </c>
      <c r="B2" s="8" t="s">
        <v>167</v>
      </c>
      <c r="C2" s="9">
        <f>SUM(D2:F2)</f>
        <v>374</v>
      </c>
      <c r="D2" s="9">
        <f>SUM(D3,D6,D9,D12,D15,D19,D22,D25)</f>
        <v>193.5</v>
      </c>
      <c r="E2" s="9">
        <f>SUM(E3,E6,E9,E12,E15,E19,E22,E25)</f>
        <v>180.5</v>
      </c>
      <c r="F2" s="9">
        <f>SUM(F3,F6,F9,F12,F15,F19,F22,F25)</f>
        <v>0</v>
      </c>
      <c r="G2" s="9">
        <f>SUM(G3,G6,G9,G12,G15,G19,G22,G25)</f>
        <v>103</v>
      </c>
      <c r="H2" s="9"/>
      <c r="I2" s="9">
        <f>SUM(I3,I6,I9,I12,I15,I19,I22,I25)</f>
        <v>30</v>
      </c>
      <c r="J2" s="8"/>
      <c r="K2" s="8"/>
      <c r="L2" s="8"/>
      <c r="M2" s="8"/>
      <c r="N2" s="8"/>
      <c r="O2" s="8"/>
    </row>
    <row r="3" spans="1:15" s="30" customFormat="1" x14ac:dyDescent="0.25">
      <c r="A3" s="11" t="s">
        <v>93</v>
      </c>
      <c r="B3" s="12" t="s">
        <v>106</v>
      </c>
      <c r="C3" s="35">
        <f>SUM(D3:F3)</f>
        <v>49</v>
      </c>
      <c r="D3" s="35">
        <f>SUM(D4:D5)</f>
        <v>24</v>
      </c>
      <c r="E3" s="35">
        <f>SUM(E4:E5)</f>
        <v>25</v>
      </c>
      <c r="F3" s="35">
        <f>SUM(F4:F5)</f>
        <v>0</v>
      </c>
      <c r="G3" s="35">
        <f>SUM(G4:G5)</f>
        <v>0</v>
      </c>
      <c r="H3" s="42"/>
      <c r="I3" s="42">
        <v>4</v>
      </c>
      <c r="J3" s="17"/>
      <c r="K3" s="17"/>
      <c r="L3" s="17"/>
      <c r="M3" s="18" t="s">
        <v>35</v>
      </c>
      <c r="N3" s="18"/>
      <c r="O3" s="18"/>
    </row>
    <row r="4" spans="1:15" x14ac:dyDescent="0.25">
      <c r="A4" s="19" t="s">
        <v>9</v>
      </c>
      <c r="B4" s="20" t="s">
        <v>36</v>
      </c>
      <c r="C4" s="44"/>
      <c r="D4" s="22">
        <v>12</v>
      </c>
      <c r="E4" s="22">
        <v>12</v>
      </c>
      <c r="F4" s="23"/>
      <c r="G4" s="23"/>
      <c r="H4" s="24">
        <v>0.5</v>
      </c>
      <c r="I4" s="24"/>
      <c r="J4" s="26">
        <v>2</v>
      </c>
      <c r="K4" s="26" t="s">
        <v>22</v>
      </c>
      <c r="L4" s="26"/>
      <c r="M4" s="26" t="s">
        <v>10</v>
      </c>
      <c r="N4" s="26"/>
      <c r="O4" s="26" t="s">
        <v>107</v>
      </c>
    </row>
    <row r="5" spans="1:15" x14ac:dyDescent="0.25">
      <c r="A5" s="19" t="s">
        <v>9</v>
      </c>
      <c r="B5" s="20" t="s">
        <v>37</v>
      </c>
      <c r="C5" s="44"/>
      <c r="D5" s="22">
        <v>12</v>
      </c>
      <c r="E5" s="22">
        <v>13</v>
      </c>
      <c r="F5" s="23"/>
      <c r="G5" s="23"/>
      <c r="H5" s="24">
        <v>0.5</v>
      </c>
      <c r="I5" s="24"/>
      <c r="J5" s="26">
        <v>2</v>
      </c>
      <c r="K5" s="26" t="s">
        <v>22</v>
      </c>
      <c r="L5" s="26"/>
      <c r="M5" s="26" t="s">
        <v>10</v>
      </c>
      <c r="N5" s="26"/>
      <c r="O5" s="26" t="s">
        <v>107</v>
      </c>
    </row>
    <row r="6" spans="1:15" x14ac:dyDescent="0.25">
      <c r="A6" s="156" t="s">
        <v>93</v>
      </c>
      <c r="B6" s="12" t="s">
        <v>108</v>
      </c>
      <c r="C6" s="35">
        <f>SUM(D6:F6)</f>
        <v>44</v>
      </c>
      <c r="D6" s="35">
        <f>SUM(D7:D8)</f>
        <v>40</v>
      </c>
      <c r="E6" s="35">
        <f>SUM(E7:E8)</f>
        <v>4</v>
      </c>
      <c r="F6" s="35">
        <f>SUM(F7:F8)</f>
        <v>0</v>
      </c>
      <c r="G6" s="35">
        <f>SUM(G7:G8)</f>
        <v>10</v>
      </c>
      <c r="H6" s="42"/>
      <c r="I6" s="15">
        <v>3</v>
      </c>
      <c r="J6" s="17"/>
      <c r="K6" s="17"/>
      <c r="L6" s="17"/>
      <c r="M6" s="18" t="s">
        <v>35</v>
      </c>
      <c r="N6" s="18"/>
      <c r="O6" s="18"/>
    </row>
    <row r="7" spans="1:15" x14ac:dyDescent="0.25">
      <c r="A7" s="19" t="s">
        <v>9</v>
      </c>
      <c r="B7" s="20" t="s">
        <v>91</v>
      </c>
      <c r="C7" s="44"/>
      <c r="D7" s="22">
        <v>16</v>
      </c>
      <c r="E7" s="22">
        <v>4</v>
      </c>
      <c r="F7" s="22"/>
      <c r="G7" s="22">
        <v>10</v>
      </c>
      <c r="H7" s="96">
        <v>0.5</v>
      </c>
      <c r="I7" s="56"/>
      <c r="J7" s="107">
        <v>2</v>
      </c>
      <c r="K7" s="108" t="s">
        <v>22</v>
      </c>
      <c r="L7" s="33"/>
      <c r="M7" s="26" t="s">
        <v>10</v>
      </c>
      <c r="N7" s="26" t="s">
        <v>97</v>
      </c>
      <c r="O7" s="26" t="s">
        <v>107</v>
      </c>
    </row>
    <row r="8" spans="1:15" x14ac:dyDescent="0.25">
      <c r="A8" s="19" t="s">
        <v>9</v>
      </c>
      <c r="B8" s="20" t="s">
        <v>38</v>
      </c>
      <c r="C8" s="44"/>
      <c r="D8" s="22">
        <v>24</v>
      </c>
      <c r="E8" s="22"/>
      <c r="F8" s="23"/>
      <c r="G8" s="23"/>
      <c r="H8" s="24">
        <v>0.5</v>
      </c>
      <c r="I8" s="24"/>
      <c r="J8" s="26">
        <v>2</v>
      </c>
      <c r="K8" s="26" t="s">
        <v>22</v>
      </c>
      <c r="L8" s="26"/>
      <c r="M8" s="26" t="s">
        <v>10</v>
      </c>
      <c r="N8" s="26"/>
      <c r="O8" s="26" t="s">
        <v>107</v>
      </c>
    </row>
    <row r="9" spans="1:15" x14ac:dyDescent="0.25">
      <c r="A9" s="156" t="s">
        <v>93</v>
      </c>
      <c r="B9" s="12" t="s">
        <v>109</v>
      </c>
      <c r="C9" s="35">
        <f>SUM(D9:F9)</f>
        <v>51</v>
      </c>
      <c r="D9" s="35">
        <f>SUM(D10:D11)</f>
        <v>25.5</v>
      </c>
      <c r="E9" s="35">
        <f>SUM(E10:E11)</f>
        <v>25.5</v>
      </c>
      <c r="F9" s="35">
        <f>SUM(F10:F11)</f>
        <v>0</v>
      </c>
      <c r="G9" s="35">
        <f>SUM(G10:G11)</f>
        <v>0</v>
      </c>
      <c r="H9" s="42"/>
      <c r="I9" s="15">
        <v>5</v>
      </c>
      <c r="J9" s="17"/>
      <c r="K9" s="17"/>
      <c r="L9" s="17"/>
      <c r="M9" s="18" t="s">
        <v>35</v>
      </c>
      <c r="N9" s="18"/>
      <c r="O9" s="18"/>
    </row>
    <row r="10" spans="1:15" x14ac:dyDescent="0.25">
      <c r="A10" s="19" t="s">
        <v>9</v>
      </c>
      <c r="B10" s="20" t="s">
        <v>42</v>
      </c>
      <c r="C10" s="44"/>
      <c r="D10" s="22">
        <v>13.5</v>
      </c>
      <c r="E10" s="22">
        <v>13.5</v>
      </c>
      <c r="F10" s="23"/>
      <c r="G10" s="23"/>
      <c r="H10" s="24">
        <v>0.5</v>
      </c>
      <c r="I10" s="52"/>
      <c r="J10" s="107">
        <v>2</v>
      </c>
      <c r="K10" s="108" t="s">
        <v>22</v>
      </c>
      <c r="L10" s="33"/>
      <c r="M10" s="26" t="s">
        <v>10</v>
      </c>
      <c r="N10" s="26"/>
      <c r="O10" s="26" t="s">
        <v>107</v>
      </c>
    </row>
    <row r="11" spans="1:15" x14ac:dyDescent="0.25">
      <c r="A11" s="19" t="s">
        <v>9</v>
      </c>
      <c r="B11" s="20" t="s">
        <v>110</v>
      </c>
      <c r="C11" s="44"/>
      <c r="D11" s="22">
        <v>12</v>
      </c>
      <c r="E11" s="22">
        <v>12</v>
      </c>
      <c r="F11" s="23"/>
      <c r="G11" s="23"/>
      <c r="H11" s="24">
        <v>0.5</v>
      </c>
      <c r="I11" s="24"/>
      <c r="J11" s="26">
        <v>2</v>
      </c>
      <c r="K11" s="26" t="s">
        <v>22</v>
      </c>
      <c r="L11" s="26"/>
      <c r="M11" s="26" t="s">
        <v>10</v>
      </c>
      <c r="N11" s="26"/>
      <c r="O11" s="26" t="s">
        <v>107</v>
      </c>
    </row>
    <row r="12" spans="1:15" x14ac:dyDescent="0.25">
      <c r="A12" s="156" t="s">
        <v>93</v>
      </c>
      <c r="B12" s="12" t="s">
        <v>111</v>
      </c>
      <c r="C12" s="35">
        <f>SUM(D12:F12)</f>
        <v>53</v>
      </c>
      <c r="D12" s="35">
        <f>SUM(D13:D14)</f>
        <v>26.5</v>
      </c>
      <c r="E12" s="35">
        <f>SUM(E13:E14)</f>
        <v>26.5</v>
      </c>
      <c r="F12" s="35">
        <f>SUM(F13:F14)</f>
        <v>0</v>
      </c>
      <c r="G12" s="35">
        <f>SUM(G13:G14)</f>
        <v>30</v>
      </c>
      <c r="H12" s="42"/>
      <c r="I12" s="42">
        <v>4</v>
      </c>
      <c r="J12" s="17"/>
      <c r="K12" s="17"/>
      <c r="L12" s="17"/>
      <c r="M12" s="18" t="s">
        <v>35</v>
      </c>
      <c r="N12" s="18"/>
      <c r="O12" s="18"/>
    </row>
    <row r="13" spans="1:15" x14ac:dyDescent="0.25">
      <c r="A13" s="19" t="s">
        <v>9</v>
      </c>
      <c r="B13" s="20" t="s">
        <v>40</v>
      </c>
      <c r="C13" s="44"/>
      <c r="D13" s="22">
        <v>13.5</v>
      </c>
      <c r="E13" s="22">
        <v>13.5</v>
      </c>
      <c r="F13" s="22"/>
      <c r="G13" s="22">
        <v>15</v>
      </c>
      <c r="H13" s="24">
        <v>0.5</v>
      </c>
      <c r="I13" s="52"/>
      <c r="J13" s="107">
        <v>2</v>
      </c>
      <c r="K13" s="108" t="s">
        <v>22</v>
      </c>
      <c r="L13" s="26"/>
      <c r="M13" s="26" t="s">
        <v>10</v>
      </c>
      <c r="N13" s="26"/>
      <c r="O13" s="26" t="s">
        <v>107</v>
      </c>
    </row>
    <row r="14" spans="1:15" x14ac:dyDescent="0.25">
      <c r="A14" s="19" t="s">
        <v>9</v>
      </c>
      <c r="B14" s="20" t="s">
        <v>39</v>
      </c>
      <c r="C14" s="44"/>
      <c r="D14" s="22">
        <v>13</v>
      </c>
      <c r="E14" s="22">
        <v>13</v>
      </c>
      <c r="F14" s="23"/>
      <c r="G14" s="23">
        <v>15</v>
      </c>
      <c r="H14" s="100">
        <v>0.5</v>
      </c>
      <c r="I14" s="52"/>
      <c r="J14" s="107">
        <v>2</v>
      </c>
      <c r="K14" s="26" t="s">
        <v>22</v>
      </c>
      <c r="L14" s="26"/>
      <c r="M14" s="26" t="s">
        <v>10</v>
      </c>
      <c r="N14" s="26"/>
      <c r="O14" s="26" t="s">
        <v>107</v>
      </c>
    </row>
    <row r="15" spans="1:15" x14ac:dyDescent="0.25">
      <c r="A15" s="156" t="s">
        <v>93</v>
      </c>
      <c r="B15" s="12" t="s">
        <v>112</v>
      </c>
      <c r="C15" s="35">
        <f>SUM(D15:F15)</f>
        <v>50</v>
      </c>
      <c r="D15" s="35">
        <f>SUM(D16:D18)</f>
        <v>26.5</v>
      </c>
      <c r="E15" s="160">
        <f t="shared" ref="E15:G15" si="0">SUM(E16:E18)</f>
        <v>23.5</v>
      </c>
      <c r="F15" s="160">
        <f t="shared" si="0"/>
        <v>0</v>
      </c>
      <c r="G15" s="160">
        <f t="shared" si="0"/>
        <v>27</v>
      </c>
      <c r="H15" s="42"/>
      <c r="I15" s="42">
        <v>5</v>
      </c>
      <c r="J15" s="17"/>
      <c r="K15" s="17"/>
      <c r="L15" s="17"/>
      <c r="M15" s="18" t="s">
        <v>35</v>
      </c>
      <c r="N15" s="18"/>
      <c r="O15" s="18"/>
    </row>
    <row r="16" spans="1:15" x14ac:dyDescent="0.25">
      <c r="A16" s="19" t="s">
        <v>9</v>
      </c>
      <c r="B16" s="20" t="s">
        <v>41</v>
      </c>
      <c r="C16" s="44"/>
      <c r="D16" s="22">
        <v>8</v>
      </c>
      <c r="E16" s="22"/>
      <c r="F16" s="23"/>
      <c r="G16" s="23">
        <v>4</v>
      </c>
      <c r="H16" s="105">
        <v>0.2</v>
      </c>
      <c r="I16" s="52"/>
      <c r="J16" s="107">
        <v>2</v>
      </c>
      <c r="K16" s="108" t="s">
        <v>22</v>
      </c>
      <c r="L16" s="33"/>
      <c r="M16" s="26" t="s">
        <v>10</v>
      </c>
      <c r="N16" s="26"/>
      <c r="O16" s="26" t="s">
        <v>107</v>
      </c>
    </row>
    <row r="17" spans="1:15" x14ac:dyDescent="0.25">
      <c r="A17" s="19" t="s">
        <v>9</v>
      </c>
      <c r="B17" s="20" t="s">
        <v>113</v>
      </c>
      <c r="C17" s="44"/>
      <c r="D17" s="22">
        <v>5</v>
      </c>
      <c r="E17" s="22">
        <v>10</v>
      </c>
      <c r="F17" s="23"/>
      <c r="G17" s="23">
        <v>10</v>
      </c>
      <c r="H17" s="106">
        <v>0.4</v>
      </c>
      <c r="I17" s="52"/>
      <c r="J17" s="26">
        <v>3</v>
      </c>
      <c r="K17" s="26" t="s">
        <v>22</v>
      </c>
      <c r="L17" s="33"/>
      <c r="M17" s="26" t="s">
        <v>10</v>
      </c>
      <c r="N17" s="26"/>
      <c r="O17" s="26" t="s">
        <v>107</v>
      </c>
    </row>
    <row r="18" spans="1:15" s="170" customFormat="1" ht="17.25" customHeight="1" x14ac:dyDescent="0.25">
      <c r="A18" s="19" t="s">
        <v>9</v>
      </c>
      <c r="B18" s="153" t="s">
        <v>49</v>
      </c>
      <c r="C18" s="151"/>
      <c r="D18" s="162">
        <v>13.5</v>
      </c>
      <c r="E18" s="162">
        <v>13.5</v>
      </c>
      <c r="F18" s="162"/>
      <c r="G18" s="162">
        <v>13</v>
      </c>
      <c r="H18" s="161">
        <v>0.4</v>
      </c>
      <c r="I18" s="161"/>
      <c r="J18" s="165">
        <v>2</v>
      </c>
      <c r="K18" s="165" t="s">
        <v>22</v>
      </c>
      <c r="L18" s="165"/>
      <c r="M18" s="165" t="s">
        <v>10</v>
      </c>
      <c r="N18" s="165" t="s">
        <v>116</v>
      </c>
      <c r="O18" s="165" t="s">
        <v>96</v>
      </c>
    </row>
    <row r="19" spans="1:15" x14ac:dyDescent="0.25">
      <c r="A19" s="156" t="s">
        <v>93</v>
      </c>
      <c r="B19" s="12" t="s">
        <v>114</v>
      </c>
      <c r="C19" s="35">
        <f>SUM(D19:F19)</f>
        <v>57</v>
      </c>
      <c r="D19" s="35">
        <f>SUM(D20:D21)</f>
        <v>51</v>
      </c>
      <c r="E19" s="35">
        <f>SUM(E20:E21)</f>
        <v>6</v>
      </c>
      <c r="F19" s="35">
        <f>SUM(F20:F21)</f>
        <v>0</v>
      </c>
      <c r="G19" s="35">
        <f>SUM(G20:G21)</f>
        <v>8</v>
      </c>
      <c r="H19" s="42"/>
      <c r="I19" s="15">
        <v>3</v>
      </c>
      <c r="J19" s="17"/>
      <c r="K19" s="17"/>
      <c r="L19" s="17"/>
      <c r="M19" s="18" t="s">
        <v>35</v>
      </c>
      <c r="N19" s="18"/>
      <c r="O19" s="18"/>
    </row>
    <row r="20" spans="1:15" x14ac:dyDescent="0.25">
      <c r="A20" s="19" t="s">
        <v>9</v>
      </c>
      <c r="B20" s="20" t="s">
        <v>187</v>
      </c>
      <c r="C20" s="44"/>
      <c r="D20" s="22">
        <v>27</v>
      </c>
      <c r="E20" s="22"/>
      <c r="F20" s="23"/>
      <c r="G20" s="23"/>
      <c r="H20" s="100">
        <v>0.5</v>
      </c>
      <c r="I20" s="52"/>
      <c r="J20" s="107">
        <v>2</v>
      </c>
      <c r="K20" s="108" t="s">
        <v>22</v>
      </c>
      <c r="L20" s="33"/>
      <c r="M20" s="26" t="s">
        <v>10</v>
      </c>
      <c r="N20" s="26"/>
      <c r="O20" s="26" t="s">
        <v>107</v>
      </c>
    </row>
    <row r="21" spans="1:15" x14ac:dyDescent="0.25">
      <c r="A21" s="19" t="s">
        <v>9</v>
      </c>
      <c r="B21" s="85" t="s">
        <v>44</v>
      </c>
      <c r="C21" s="44"/>
      <c r="D21" s="22">
        <v>24</v>
      </c>
      <c r="E21" s="22">
        <v>6</v>
      </c>
      <c r="F21" s="23"/>
      <c r="G21" s="23">
        <v>8</v>
      </c>
      <c r="H21" s="92">
        <v>0.5</v>
      </c>
      <c r="I21" s="37"/>
      <c r="J21" s="26">
        <v>2</v>
      </c>
      <c r="K21" s="26" t="s">
        <v>22</v>
      </c>
      <c r="L21" s="33"/>
      <c r="M21" s="26" t="s">
        <v>10</v>
      </c>
      <c r="N21" s="26"/>
      <c r="O21" s="26" t="s">
        <v>107</v>
      </c>
    </row>
    <row r="22" spans="1:15" x14ac:dyDescent="0.25">
      <c r="A22" s="156" t="s">
        <v>93</v>
      </c>
      <c r="B22" s="12" t="s">
        <v>115</v>
      </c>
      <c r="C22" s="35">
        <f>SUM(D22:F22)</f>
        <v>40</v>
      </c>
      <c r="D22" s="35">
        <f>SUM(D23:D24)</f>
        <v>0</v>
      </c>
      <c r="E22" s="35">
        <f>SUM(E23:E24)</f>
        <v>40</v>
      </c>
      <c r="F22" s="35">
        <f>SUM(F23:F24)</f>
        <v>0</v>
      </c>
      <c r="G22" s="35">
        <f>SUM(G23:G24)</f>
        <v>8</v>
      </c>
      <c r="H22" s="42"/>
      <c r="I22" s="15">
        <v>3</v>
      </c>
      <c r="J22" s="17"/>
      <c r="K22" s="17"/>
      <c r="L22" s="17"/>
      <c r="M22" s="18" t="s">
        <v>35</v>
      </c>
      <c r="N22" s="18"/>
      <c r="O22" s="18"/>
    </row>
    <row r="23" spans="1:15" x14ac:dyDescent="0.25">
      <c r="A23" s="19" t="s">
        <v>9</v>
      </c>
      <c r="B23" s="85" t="s">
        <v>43</v>
      </c>
      <c r="C23" s="44"/>
      <c r="D23" s="22"/>
      <c r="E23" s="22">
        <v>24</v>
      </c>
      <c r="F23" s="23"/>
      <c r="G23" s="23">
        <v>4</v>
      </c>
      <c r="H23" s="92">
        <v>0.67</v>
      </c>
      <c r="I23" s="37"/>
      <c r="J23" s="26">
        <v>3</v>
      </c>
      <c r="K23" s="26" t="s">
        <v>22</v>
      </c>
      <c r="L23" s="26"/>
      <c r="M23" s="26" t="s">
        <v>10</v>
      </c>
      <c r="N23" s="26"/>
      <c r="O23" s="26" t="s">
        <v>96</v>
      </c>
    </row>
    <row r="24" spans="1:15" x14ac:dyDescent="0.25">
      <c r="A24" s="19" t="s">
        <v>9</v>
      </c>
      <c r="B24" s="85" t="s">
        <v>45</v>
      </c>
      <c r="C24" s="44"/>
      <c r="D24" s="22"/>
      <c r="E24" s="22">
        <v>16</v>
      </c>
      <c r="F24" s="23"/>
      <c r="G24" s="23">
        <v>4</v>
      </c>
      <c r="H24" s="92">
        <v>0.33</v>
      </c>
      <c r="I24" s="37"/>
      <c r="J24" s="26">
        <v>2</v>
      </c>
      <c r="K24" s="26" t="s">
        <v>22</v>
      </c>
      <c r="L24" s="26"/>
      <c r="M24" s="26" t="s">
        <v>10</v>
      </c>
      <c r="N24" s="26"/>
      <c r="O24" s="26" t="s">
        <v>96</v>
      </c>
    </row>
    <row r="25" spans="1:15" x14ac:dyDescent="0.25">
      <c r="A25" s="156" t="s">
        <v>93</v>
      </c>
      <c r="B25" s="76" t="s">
        <v>105</v>
      </c>
      <c r="C25" s="35">
        <f>SUM(D25:F25)</f>
        <v>30</v>
      </c>
      <c r="D25" s="35">
        <f>SUM(D26)</f>
        <v>0</v>
      </c>
      <c r="E25" s="160">
        <f>SUM(E26)</f>
        <v>30</v>
      </c>
      <c r="F25" s="35">
        <f>SUM(F26)</f>
        <v>0</v>
      </c>
      <c r="G25" s="35">
        <f>SUM(G26)</f>
        <v>20</v>
      </c>
      <c r="H25" s="42"/>
      <c r="I25" s="15">
        <v>3</v>
      </c>
      <c r="J25" s="17"/>
      <c r="K25" s="17"/>
      <c r="L25" s="17"/>
      <c r="M25" s="18" t="s">
        <v>35</v>
      </c>
      <c r="N25" s="18"/>
      <c r="O25" s="18"/>
    </row>
    <row r="26" spans="1:15" x14ac:dyDescent="0.25">
      <c r="A26" s="19" t="s">
        <v>9</v>
      </c>
      <c r="B26" s="20" t="s">
        <v>46</v>
      </c>
      <c r="C26" s="44"/>
      <c r="D26" s="22"/>
      <c r="E26" s="158">
        <v>30</v>
      </c>
      <c r="F26" s="23"/>
      <c r="G26" s="23">
        <v>20</v>
      </c>
      <c r="H26" s="92">
        <v>1</v>
      </c>
      <c r="I26" s="37"/>
      <c r="J26" s="26">
        <v>2</v>
      </c>
      <c r="K26" s="26" t="s">
        <v>22</v>
      </c>
      <c r="L26" s="26"/>
      <c r="M26" s="26"/>
      <c r="N26" s="26"/>
      <c r="O26" s="26" t="s">
        <v>105</v>
      </c>
    </row>
    <row r="27" spans="1:15" x14ac:dyDescent="0.25">
      <c r="A27" s="59"/>
      <c r="B27" s="101"/>
      <c r="C27" s="93"/>
      <c r="D27" s="102"/>
      <c r="E27" s="102"/>
      <c r="F27" s="90"/>
      <c r="G27" s="90"/>
      <c r="H27" s="10"/>
      <c r="I27" s="103"/>
      <c r="J27" s="10"/>
      <c r="K27" s="104"/>
      <c r="L27" s="94"/>
      <c r="M27" s="94"/>
      <c r="N27" s="94"/>
      <c r="O27" s="94"/>
    </row>
  </sheetData>
  <pageMargins left="0.7" right="0.7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  <pageSetUpPr fitToPage="1"/>
  </sheetPr>
  <dimension ref="A1:O29"/>
  <sheetViews>
    <sheetView zoomScale="40" zoomScaleNormal="40" workbookViewId="0">
      <pane ySplit="1" topLeftCell="A2" activePane="bottomLeft" state="frozenSplit"/>
      <selection pane="bottomLeft" activeCell="A3" sqref="A3:O15"/>
    </sheetView>
  </sheetViews>
  <sheetFormatPr baseColWidth="10" defaultColWidth="53.85546875" defaultRowHeight="15" x14ac:dyDescent="0.25"/>
  <cols>
    <col min="1" max="1" width="20.7109375" style="7" customWidth="1"/>
    <col min="2" max="2" width="68.5703125" style="53" customWidth="1"/>
    <col min="3" max="3" width="20.140625" style="7" customWidth="1"/>
    <col min="4" max="4" width="13.5703125" style="7" customWidth="1"/>
    <col min="5" max="5" width="19.42578125" style="7" customWidth="1"/>
    <col min="6" max="6" width="8.140625" style="7" bestFit="1" customWidth="1"/>
    <col min="7" max="7" width="9.85546875" style="7" customWidth="1"/>
    <col min="8" max="8" width="12.7109375" style="7" customWidth="1"/>
    <col min="9" max="9" width="16.5703125" style="7" customWidth="1"/>
    <col min="10" max="10" width="20.42578125" style="7" customWidth="1"/>
    <col min="11" max="11" width="12.85546875" style="7" customWidth="1"/>
    <col min="12" max="12" width="10.42578125" style="7" customWidth="1"/>
    <col min="13" max="13" width="11.7109375" style="7" customWidth="1"/>
    <col min="14" max="14" width="31.140625" style="7" customWidth="1"/>
    <col min="15" max="15" width="14.140625" style="7" customWidth="1"/>
    <col min="16" max="16384" width="53.85546875" style="7"/>
  </cols>
  <sheetData>
    <row r="1" spans="1:15" ht="51" customHeight="1" x14ac:dyDescent="0.25">
      <c r="A1" s="2" t="s">
        <v>143</v>
      </c>
      <c r="B1" s="2" t="s">
        <v>6</v>
      </c>
      <c r="C1" s="4" t="s">
        <v>141</v>
      </c>
      <c r="D1" s="4" t="s">
        <v>4</v>
      </c>
      <c r="E1" s="4" t="s">
        <v>0</v>
      </c>
      <c r="F1" s="4" t="s">
        <v>1</v>
      </c>
      <c r="G1" s="4" t="s">
        <v>156</v>
      </c>
      <c r="H1" s="2" t="s">
        <v>3</v>
      </c>
      <c r="I1" s="2" t="s">
        <v>2</v>
      </c>
      <c r="J1" s="5" t="s">
        <v>7</v>
      </c>
      <c r="K1" s="5" t="s">
        <v>147</v>
      </c>
      <c r="L1" s="5" t="s">
        <v>145</v>
      </c>
      <c r="M1" s="5" t="s">
        <v>8</v>
      </c>
      <c r="N1" s="6" t="s">
        <v>11</v>
      </c>
      <c r="O1" s="6" t="s">
        <v>142</v>
      </c>
    </row>
    <row r="2" spans="1:15" ht="42.75" customHeight="1" x14ac:dyDescent="0.25">
      <c r="A2" s="8" t="str">
        <f ca="1">RIGHT(CELL("filename",A$1),LEN(CELL("filename",A$1))-SEARCH("]",CELL("filename",A$1),1))</f>
        <v>MCC GB4 S8 PB</v>
      </c>
      <c r="B2" s="8" t="s">
        <v>170</v>
      </c>
      <c r="C2" s="9">
        <f>SUM(D2:F2)</f>
        <v>292</v>
      </c>
      <c r="D2" s="9">
        <f>SUM(D3,D6,D8,D10,D18,D21,D24)</f>
        <v>110</v>
      </c>
      <c r="E2" s="9">
        <f>SUM(E3,E6,E8,E10,E18,E21,E24)</f>
        <v>158</v>
      </c>
      <c r="F2" s="9">
        <f>SUM(F3,F6,F8,F10,F18,F21,F24)</f>
        <v>24</v>
      </c>
      <c r="G2" s="9">
        <f>SUM(G3,G6,G8,G10,G18,G21,G24)</f>
        <v>64</v>
      </c>
      <c r="H2" s="9"/>
      <c r="I2" s="9">
        <f>SUM(I3,I6,I8,I10,I18,I21,I24,I13)</f>
        <v>30</v>
      </c>
      <c r="J2" s="8"/>
      <c r="K2" s="8"/>
      <c r="L2" s="8"/>
      <c r="M2" s="8"/>
      <c r="N2" s="8"/>
      <c r="O2" s="8"/>
    </row>
    <row r="3" spans="1:15" ht="24.95" customHeight="1" x14ac:dyDescent="0.25">
      <c r="A3" s="156" t="s">
        <v>93</v>
      </c>
      <c r="B3" s="195" t="s">
        <v>218</v>
      </c>
      <c r="C3" s="154">
        <f>SUM(D3:F3)</f>
        <v>45</v>
      </c>
      <c r="D3" s="154">
        <f>SUM(D4:D5)</f>
        <v>22.5</v>
      </c>
      <c r="E3" s="154">
        <f>SUM(E4:E5)</f>
        <v>22.5</v>
      </c>
      <c r="F3" s="154">
        <f>SUM(F4:F5)</f>
        <v>0</v>
      </c>
      <c r="G3" s="154">
        <f>SUM(G4:G5)</f>
        <v>23</v>
      </c>
      <c r="H3" s="201"/>
      <c r="I3" s="201">
        <v>3</v>
      </c>
      <c r="J3" s="43"/>
      <c r="K3" s="43"/>
      <c r="L3" s="43"/>
      <c r="M3" s="18" t="s">
        <v>35</v>
      </c>
      <c r="N3" s="18"/>
      <c r="O3" s="18"/>
    </row>
    <row r="4" spans="1:15" ht="24.95" customHeight="1" x14ac:dyDescent="0.25">
      <c r="A4" s="19" t="s">
        <v>9</v>
      </c>
      <c r="B4" s="153" t="s">
        <v>48</v>
      </c>
      <c r="C4" s="151"/>
      <c r="D4" s="162">
        <v>13.5</v>
      </c>
      <c r="E4" s="162">
        <v>13.5</v>
      </c>
      <c r="F4" s="162"/>
      <c r="G4" s="162">
        <v>13</v>
      </c>
      <c r="H4" s="25">
        <v>0.5</v>
      </c>
      <c r="I4" s="25"/>
      <c r="J4" s="165">
        <v>2</v>
      </c>
      <c r="K4" s="26" t="s">
        <v>22</v>
      </c>
      <c r="L4" s="26"/>
      <c r="M4" s="26" t="s">
        <v>10</v>
      </c>
      <c r="N4" s="26" t="s">
        <v>116</v>
      </c>
      <c r="O4" s="26" t="s">
        <v>96</v>
      </c>
    </row>
    <row r="5" spans="1:15" s="30" customFormat="1" ht="24.95" customHeight="1" x14ac:dyDescent="0.25">
      <c r="A5" s="38" t="s">
        <v>9</v>
      </c>
      <c r="B5" s="153" t="s">
        <v>176</v>
      </c>
      <c r="C5" s="200"/>
      <c r="D5" s="198">
        <v>9</v>
      </c>
      <c r="E5" s="198">
        <v>9</v>
      </c>
      <c r="F5" s="198"/>
      <c r="G5" s="198">
        <v>10</v>
      </c>
      <c r="H5" s="161">
        <v>0.5</v>
      </c>
      <c r="I5" s="161"/>
      <c r="J5" s="165">
        <v>2</v>
      </c>
      <c r="K5" s="165" t="s">
        <v>22</v>
      </c>
      <c r="L5" s="165"/>
      <c r="M5" s="165" t="s">
        <v>10</v>
      </c>
      <c r="N5" s="165" t="s">
        <v>116</v>
      </c>
      <c r="O5" s="165" t="s">
        <v>96</v>
      </c>
    </row>
    <row r="6" spans="1:15" ht="24.95" customHeight="1" x14ac:dyDescent="0.25">
      <c r="A6" s="156" t="s">
        <v>93</v>
      </c>
      <c r="B6" s="68" t="s">
        <v>105</v>
      </c>
      <c r="C6" s="154">
        <f>SUM(D6:F6)</f>
        <v>30</v>
      </c>
      <c r="D6" s="154">
        <f>SUM(D7)</f>
        <v>0</v>
      </c>
      <c r="E6" s="154">
        <f>SUM(E7)</f>
        <v>30</v>
      </c>
      <c r="F6" s="154">
        <f>SUM(F7)</f>
        <v>0</v>
      </c>
      <c r="G6" s="154">
        <f>SUM(G7)</f>
        <v>10</v>
      </c>
      <c r="H6" s="42"/>
      <c r="I6" s="42">
        <v>2</v>
      </c>
      <c r="J6" s="43"/>
      <c r="K6" s="43"/>
      <c r="L6" s="43"/>
      <c r="M6" s="18" t="s">
        <v>35</v>
      </c>
      <c r="N6" s="18"/>
      <c r="O6" s="18"/>
    </row>
    <row r="7" spans="1:15" s="30" customFormat="1" ht="24.95" customHeight="1" x14ac:dyDescent="0.25">
      <c r="A7" s="19" t="s">
        <v>9</v>
      </c>
      <c r="B7" s="152" t="s">
        <v>50</v>
      </c>
      <c r="C7" s="151"/>
      <c r="D7" s="158"/>
      <c r="E7" s="159">
        <v>30</v>
      </c>
      <c r="F7" s="159"/>
      <c r="G7" s="159">
        <v>10</v>
      </c>
      <c r="H7" s="58">
        <v>1</v>
      </c>
      <c r="I7" s="58"/>
      <c r="J7" s="165">
        <v>2</v>
      </c>
      <c r="K7" s="26" t="s">
        <v>22</v>
      </c>
      <c r="L7" s="26"/>
      <c r="M7" s="26" t="s">
        <v>10</v>
      </c>
      <c r="N7" s="26" t="s">
        <v>116</v>
      </c>
      <c r="O7" s="26" t="s">
        <v>105</v>
      </c>
    </row>
    <row r="8" spans="1:15" s="30" customFormat="1" ht="24.95" customHeight="1" x14ac:dyDescent="0.25">
      <c r="A8" s="156" t="s">
        <v>93</v>
      </c>
      <c r="B8" s="195" t="s">
        <v>220</v>
      </c>
      <c r="C8" s="154">
        <f>SUM(D8:F8)</f>
        <v>1</v>
      </c>
      <c r="D8" s="154">
        <f>SUM(D9:D9)</f>
        <v>0</v>
      </c>
      <c r="E8" s="154">
        <f>SUM(E9:E9)</f>
        <v>1</v>
      </c>
      <c r="F8" s="154">
        <f>SUM(F9:F9)</f>
        <v>0</v>
      </c>
      <c r="G8" s="154">
        <f>SUM(G9:G9)</f>
        <v>0</v>
      </c>
      <c r="H8" s="201"/>
      <c r="I8" s="201">
        <v>5</v>
      </c>
      <c r="J8" s="43"/>
      <c r="K8" s="43"/>
      <c r="L8" s="43"/>
      <c r="M8" s="18" t="s">
        <v>35</v>
      </c>
      <c r="N8" s="18"/>
      <c r="O8" s="18"/>
    </row>
    <row r="9" spans="1:15" ht="24.95" customHeight="1" x14ac:dyDescent="0.25">
      <c r="A9" s="19" t="s">
        <v>9</v>
      </c>
      <c r="B9" s="155" t="s">
        <v>222</v>
      </c>
      <c r="C9" s="151" t="s">
        <v>159</v>
      </c>
      <c r="D9" s="158"/>
      <c r="E9" s="198">
        <v>1</v>
      </c>
      <c r="F9" s="159"/>
      <c r="G9" s="159"/>
      <c r="H9" s="29">
        <v>1</v>
      </c>
      <c r="I9" s="52"/>
      <c r="J9" s="166">
        <v>2</v>
      </c>
      <c r="K9" s="202" t="s">
        <v>215</v>
      </c>
      <c r="L9" s="26"/>
      <c r="M9" s="26" t="s">
        <v>10</v>
      </c>
      <c r="N9" s="26" t="s">
        <v>116</v>
      </c>
      <c r="O9" s="26" t="s">
        <v>105</v>
      </c>
    </row>
    <row r="10" spans="1:15" ht="24.95" customHeight="1" x14ac:dyDescent="0.25">
      <c r="A10" s="156" t="s">
        <v>93</v>
      </c>
      <c r="B10" s="50" t="s">
        <v>221</v>
      </c>
      <c r="C10" s="154">
        <f>SUM(D10:F10)</f>
        <v>40</v>
      </c>
      <c r="D10" s="154">
        <f>SUM(D11:D15)</f>
        <v>0</v>
      </c>
      <c r="E10" s="154">
        <f>SUM(E11:E12)</f>
        <v>40</v>
      </c>
      <c r="F10" s="154">
        <f t="shared" ref="F10:G10" si="0">SUM(F11:F12)</f>
        <v>0</v>
      </c>
      <c r="G10" s="154">
        <f t="shared" si="0"/>
        <v>8</v>
      </c>
      <c r="H10" s="42"/>
      <c r="I10" s="42">
        <v>4</v>
      </c>
      <c r="J10" s="43"/>
      <c r="K10" s="43"/>
      <c r="L10" s="43"/>
      <c r="M10" s="18" t="s">
        <v>35</v>
      </c>
      <c r="N10" s="18"/>
      <c r="O10" s="18"/>
    </row>
    <row r="11" spans="1:15" ht="24.95" customHeight="1" x14ac:dyDescent="0.25">
      <c r="A11" s="19" t="s">
        <v>9</v>
      </c>
      <c r="B11" s="126" t="s">
        <v>182</v>
      </c>
      <c r="C11" s="151"/>
      <c r="D11" s="158"/>
      <c r="E11" s="158">
        <v>24</v>
      </c>
      <c r="F11" s="159"/>
      <c r="G11" s="159">
        <v>4</v>
      </c>
      <c r="H11" s="57">
        <v>0.67</v>
      </c>
      <c r="I11" s="58"/>
      <c r="J11" s="165">
        <v>2</v>
      </c>
      <c r="K11" s="26" t="s">
        <v>22</v>
      </c>
      <c r="L11" s="26"/>
      <c r="M11" s="26" t="s">
        <v>10</v>
      </c>
      <c r="N11" s="26" t="s">
        <v>116</v>
      </c>
      <c r="O11" s="26" t="s">
        <v>96</v>
      </c>
    </row>
    <row r="12" spans="1:15" s="115" customFormat="1" ht="24.75" customHeight="1" x14ac:dyDescent="0.25">
      <c r="A12" s="112" t="s">
        <v>9</v>
      </c>
      <c r="B12" s="125" t="s">
        <v>183</v>
      </c>
      <c r="C12" s="151"/>
      <c r="D12" s="199"/>
      <c r="E12" s="200">
        <v>16</v>
      </c>
      <c r="F12" s="151"/>
      <c r="G12" s="151">
        <v>4</v>
      </c>
      <c r="H12" s="57">
        <v>0.33</v>
      </c>
      <c r="I12" s="113"/>
      <c r="J12" s="165">
        <v>2</v>
      </c>
      <c r="K12" s="26" t="s">
        <v>22</v>
      </c>
      <c r="L12" s="26"/>
      <c r="M12" s="26" t="s">
        <v>10</v>
      </c>
      <c r="N12" s="26" t="s">
        <v>116</v>
      </c>
      <c r="O12" s="26" t="s">
        <v>96</v>
      </c>
    </row>
    <row r="13" spans="1:15" s="115" customFormat="1" ht="24.75" customHeight="1" x14ac:dyDescent="0.25">
      <c r="A13" s="156" t="s">
        <v>93</v>
      </c>
      <c r="B13" s="194" t="s">
        <v>216</v>
      </c>
      <c r="C13" s="196">
        <v>64</v>
      </c>
      <c r="D13" s="196"/>
      <c r="E13" s="196">
        <f>E15+E14</f>
        <v>24</v>
      </c>
      <c r="F13" s="196">
        <f t="shared" ref="F13:G13" si="1">F15+F14</f>
        <v>40</v>
      </c>
      <c r="G13" s="196">
        <f t="shared" si="1"/>
        <v>15</v>
      </c>
      <c r="H13" s="201"/>
      <c r="I13" s="201">
        <v>2</v>
      </c>
      <c r="J13" s="18"/>
      <c r="K13" s="18"/>
      <c r="L13" s="18"/>
      <c r="M13" s="18" t="s">
        <v>35</v>
      </c>
      <c r="N13" s="18"/>
      <c r="O13" s="18"/>
    </row>
    <row r="14" spans="1:15" s="115" customFormat="1" ht="24.75" customHeight="1" x14ac:dyDescent="0.25">
      <c r="A14" s="112" t="s">
        <v>9</v>
      </c>
      <c r="B14" s="189" t="s">
        <v>217</v>
      </c>
      <c r="C14" s="200"/>
      <c r="D14" s="198"/>
      <c r="E14" s="198">
        <v>0</v>
      </c>
      <c r="F14" s="198">
        <v>40</v>
      </c>
      <c r="G14" s="198">
        <v>0</v>
      </c>
      <c r="H14" s="197">
        <v>0.5</v>
      </c>
      <c r="I14" s="197"/>
      <c r="J14" s="63">
        <v>2</v>
      </c>
      <c r="K14" s="63" t="s">
        <v>22</v>
      </c>
      <c r="L14" s="63"/>
      <c r="M14" s="63" t="s">
        <v>10</v>
      </c>
      <c r="N14" s="63" t="s">
        <v>116</v>
      </c>
      <c r="O14" s="63" t="s">
        <v>96</v>
      </c>
    </row>
    <row r="15" spans="1:15" s="115" customFormat="1" ht="24.95" customHeight="1" x14ac:dyDescent="0.25">
      <c r="A15" s="112" t="s">
        <v>9</v>
      </c>
      <c r="B15" s="155" t="s">
        <v>138</v>
      </c>
      <c r="C15" s="151"/>
      <c r="D15" s="151"/>
      <c r="E15" s="151">
        <v>24</v>
      </c>
      <c r="F15" s="151"/>
      <c r="G15" s="151">
        <v>15</v>
      </c>
      <c r="H15" s="197">
        <v>0.5</v>
      </c>
      <c r="I15" s="114"/>
      <c r="J15" s="165">
        <v>2</v>
      </c>
      <c r="K15" s="26" t="s">
        <v>22</v>
      </c>
      <c r="L15" s="26"/>
      <c r="M15" s="26" t="s">
        <v>10</v>
      </c>
      <c r="N15" s="26" t="s">
        <v>116</v>
      </c>
      <c r="O15" s="26" t="s">
        <v>96</v>
      </c>
    </row>
    <row r="16" spans="1:15" ht="24.95" customHeight="1" x14ac:dyDescent="0.25"/>
    <row r="17" spans="1:15" ht="24.95" customHeight="1" x14ac:dyDescent="0.25">
      <c r="A17" s="11"/>
      <c r="B17" s="50" t="s">
        <v>117</v>
      </c>
      <c r="C17" s="35"/>
      <c r="D17" s="35"/>
      <c r="E17" s="35"/>
      <c r="F17" s="35"/>
      <c r="G17" s="35"/>
      <c r="H17" s="42"/>
      <c r="I17" s="42"/>
      <c r="J17" s="43"/>
      <c r="K17" s="43"/>
      <c r="L17" s="43"/>
      <c r="M17" s="18"/>
      <c r="N17" s="18"/>
      <c r="O17" s="18"/>
    </row>
    <row r="18" spans="1:15" ht="24.95" customHeight="1" x14ac:dyDescent="0.25">
      <c r="A18" s="156" t="s">
        <v>93</v>
      </c>
      <c r="B18" s="50" t="s">
        <v>118</v>
      </c>
      <c r="C18" s="51">
        <f>SUM(D18:F18)</f>
        <v>43</v>
      </c>
      <c r="D18" s="51">
        <f>SUM(D19:D20)</f>
        <v>13.5</v>
      </c>
      <c r="E18" s="51">
        <f>SUM(E19:E20)</f>
        <v>13.5</v>
      </c>
      <c r="F18" s="51">
        <f>SUM(F19:F20)</f>
        <v>16</v>
      </c>
      <c r="G18" s="51">
        <f>SUM(G19:G20)</f>
        <v>5</v>
      </c>
      <c r="H18" s="42"/>
      <c r="I18" s="42">
        <v>6</v>
      </c>
      <c r="J18" s="43"/>
      <c r="K18" s="43"/>
      <c r="L18" s="43"/>
      <c r="M18" s="18" t="s">
        <v>35</v>
      </c>
      <c r="N18" s="18"/>
      <c r="O18" s="18"/>
    </row>
    <row r="19" spans="1:15" ht="24.95" customHeight="1" x14ac:dyDescent="0.25">
      <c r="A19" s="19" t="s">
        <v>9</v>
      </c>
      <c r="B19" s="27" t="s">
        <v>51</v>
      </c>
      <c r="C19" s="21"/>
      <c r="D19" s="22">
        <v>13.5</v>
      </c>
      <c r="E19" s="22">
        <v>13.5</v>
      </c>
      <c r="F19" s="23"/>
      <c r="G19" s="23">
        <v>5</v>
      </c>
      <c r="H19" s="25">
        <v>0.8</v>
      </c>
      <c r="I19" s="52"/>
      <c r="J19" s="107">
        <v>2</v>
      </c>
      <c r="K19" s="108" t="s">
        <v>22</v>
      </c>
      <c r="L19" s="33"/>
      <c r="M19" s="26" t="s">
        <v>10</v>
      </c>
      <c r="N19" s="26"/>
      <c r="O19" s="26" t="s">
        <v>96</v>
      </c>
    </row>
    <row r="20" spans="1:15" ht="40.5" customHeight="1" x14ac:dyDescent="0.25">
      <c r="A20" s="19" t="s">
        <v>9</v>
      </c>
      <c r="B20" s="54" t="s">
        <v>119</v>
      </c>
      <c r="C20" s="21"/>
      <c r="D20" s="22"/>
      <c r="E20" s="22"/>
      <c r="F20" s="23">
        <v>16</v>
      </c>
      <c r="G20" s="23"/>
      <c r="H20" s="25">
        <v>0.2</v>
      </c>
      <c r="I20" s="52"/>
      <c r="J20" s="107">
        <v>2</v>
      </c>
      <c r="K20" s="108" t="s">
        <v>22</v>
      </c>
      <c r="L20" s="33"/>
      <c r="M20" s="26" t="s">
        <v>10</v>
      </c>
      <c r="N20" s="26" t="s">
        <v>120</v>
      </c>
      <c r="O20" s="26" t="s">
        <v>96</v>
      </c>
    </row>
    <row r="21" spans="1:15" ht="24.95" customHeight="1" x14ac:dyDescent="0.25">
      <c r="A21" s="156" t="s">
        <v>93</v>
      </c>
      <c r="B21" s="50" t="s">
        <v>121</v>
      </c>
      <c r="C21" s="51">
        <f>SUM(D21:F21)</f>
        <v>62</v>
      </c>
      <c r="D21" s="51">
        <f>SUM(D22:D23)</f>
        <v>48.5</v>
      </c>
      <c r="E21" s="51">
        <f>SUM(E22:E23)</f>
        <v>13.5</v>
      </c>
      <c r="F21" s="51">
        <f>SUM(F22:F23)</f>
        <v>0</v>
      </c>
      <c r="G21" s="51">
        <f>SUM(G22:G23)</f>
        <v>0</v>
      </c>
      <c r="H21" s="42"/>
      <c r="I21" s="42">
        <v>4</v>
      </c>
      <c r="J21" s="43"/>
      <c r="K21" s="43"/>
      <c r="L21" s="43"/>
      <c r="M21" s="18" t="s">
        <v>35</v>
      </c>
      <c r="N21" s="18"/>
      <c r="O21" s="18"/>
    </row>
    <row r="22" spans="1:15" ht="24.95" customHeight="1" x14ac:dyDescent="0.25">
      <c r="A22" s="19" t="s">
        <v>9</v>
      </c>
      <c r="B22" s="27" t="s">
        <v>52</v>
      </c>
      <c r="C22" s="21"/>
      <c r="D22" s="22">
        <v>13.5</v>
      </c>
      <c r="E22" s="22">
        <v>13.5</v>
      </c>
      <c r="F22" s="23"/>
      <c r="G22" s="23"/>
      <c r="H22" s="25">
        <v>0.5</v>
      </c>
      <c r="I22" s="52"/>
      <c r="J22" s="107">
        <v>2</v>
      </c>
      <c r="K22" s="26" t="s">
        <v>22</v>
      </c>
      <c r="L22" s="33"/>
      <c r="M22" s="26" t="s">
        <v>10</v>
      </c>
      <c r="N22" s="26"/>
      <c r="O22" s="26" t="s">
        <v>96</v>
      </c>
    </row>
    <row r="23" spans="1:15" ht="24.95" customHeight="1" x14ac:dyDescent="0.25">
      <c r="A23" s="19" t="s">
        <v>9</v>
      </c>
      <c r="B23" s="27" t="s">
        <v>53</v>
      </c>
      <c r="C23" s="21"/>
      <c r="D23" s="22">
        <v>35</v>
      </c>
      <c r="E23" s="22"/>
      <c r="F23" s="23"/>
      <c r="G23" s="23"/>
      <c r="H23" s="25">
        <v>0.5</v>
      </c>
      <c r="I23" s="52"/>
      <c r="J23" s="26">
        <v>2</v>
      </c>
      <c r="K23" s="26" t="s">
        <v>22</v>
      </c>
      <c r="L23" s="33"/>
      <c r="M23" s="26" t="s">
        <v>10</v>
      </c>
      <c r="N23" s="26"/>
      <c r="O23" s="26" t="s">
        <v>96</v>
      </c>
    </row>
    <row r="24" spans="1:15" ht="24.95" customHeight="1" x14ac:dyDescent="0.25">
      <c r="A24" s="156" t="s">
        <v>93</v>
      </c>
      <c r="B24" s="50" t="s">
        <v>47</v>
      </c>
      <c r="C24" s="51">
        <f>SUM(D24:F24)</f>
        <v>71</v>
      </c>
      <c r="D24" s="51">
        <f>SUM(D25:D26)</f>
        <v>25.5</v>
      </c>
      <c r="E24" s="51">
        <f>SUM(E25:E26)</f>
        <v>37.5</v>
      </c>
      <c r="F24" s="51">
        <f>SUM(F25:F26)</f>
        <v>8</v>
      </c>
      <c r="G24" s="51">
        <f>SUM(G25:G26)</f>
        <v>18</v>
      </c>
      <c r="H24" s="42"/>
      <c r="I24" s="42">
        <v>4</v>
      </c>
      <c r="J24" s="43"/>
      <c r="K24" s="43"/>
      <c r="L24" s="43"/>
      <c r="M24" s="18" t="s">
        <v>35</v>
      </c>
      <c r="N24" s="18"/>
      <c r="O24" s="18"/>
    </row>
    <row r="25" spans="1:15" ht="24.95" customHeight="1" x14ac:dyDescent="0.25">
      <c r="A25" s="19" t="s">
        <v>9</v>
      </c>
      <c r="B25" s="36" t="s">
        <v>54</v>
      </c>
      <c r="C25" s="21"/>
      <c r="D25" s="22">
        <v>13.5</v>
      </c>
      <c r="E25" s="22">
        <v>13.5</v>
      </c>
      <c r="F25" s="23"/>
      <c r="G25" s="23">
        <v>8</v>
      </c>
      <c r="H25" s="25">
        <v>0.5</v>
      </c>
      <c r="I25" s="37"/>
      <c r="J25" s="26">
        <v>2</v>
      </c>
      <c r="K25" s="26" t="s">
        <v>22</v>
      </c>
      <c r="L25" s="26"/>
      <c r="M25" s="26" t="s">
        <v>10</v>
      </c>
      <c r="N25" s="26"/>
      <c r="O25" s="26" t="s">
        <v>96</v>
      </c>
    </row>
    <row r="26" spans="1:15" ht="24.95" customHeight="1" x14ac:dyDescent="0.25">
      <c r="A26" s="19" t="s">
        <v>9</v>
      </c>
      <c r="B26" s="27" t="s">
        <v>55</v>
      </c>
      <c r="C26" s="21"/>
      <c r="D26" s="22">
        <v>12</v>
      </c>
      <c r="E26" s="22">
        <v>24</v>
      </c>
      <c r="F26" s="23">
        <v>8</v>
      </c>
      <c r="G26" s="23">
        <v>10</v>
      </c>
      <c r="H26" s="25">
        <v>0.5</v>
      </c>
      <c r="I26" s="37"/>
      <c r="J26" s="26">
        <v>2</v>
      </c>
      <c r="K26" s="26" t="s">
        <v>22</v>
      </c>
      <c r="L26" s="26"/>
      <c r="M26" s="26" t="s">
        <v>10</v>
      </c>
      <c r="N26" s="26"/>
      <c r="O26" s="26" t="s">
        <v>96</v>
      </c>
    </row>
    <row r="27" spans="1:15" ht="24.95" customHeight="1" x14ac:dyDescent="0.25"/>
    <row r="28" spans="1:15" ht="24.95" customHeight="1" x14ac:dyDescent="0.25">
      <c r="A28" s="99" t="s">
        <v>157</v>
      </c>
      <c r="B28" s="7"/>
    </row>
    <row r="29" spans="1:15" x14ac:dyDescent="0.25">
      <c r="A29" s="99" t="s">
        <v>160</v>
      </c>
    </row>
  </sheetData>
  <phoneticPr fontId="36" type="noConversion"/>
  <pageMargins left="0.7" right="0.7" top="0.75" bottom="0.75" header="0.3" footer="0.3"/>
  <pageSetup paperSize="9" scale="7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  <pageSetUpPr fitToPage="1"/>
  </sheetPr>
  <dimension ref="A1:O32"/>
  <sheetViews>
    <sheetView zoomScale="25" zoomScaleNormal="25" workbookViewId="0">
      <pane ySplit="1" topLeftCell="A2" activePane="bottomLeft" state="frozenSplit"/>
      <selection pane="bottomLeft" activeCell="A3" sqref="A3:O15"/>
    </sheetView>
  </sheetViews>
  <sheetFormatPr baseColWidth="10" defaultColWidth="11.42578125" defaultRowHeight="24.95" customHeight="1" x14ac:dyDescent="0.25"/>
  <cols>
    <col min="1" max="1" width="20.85546875" style="7" customWidth="1"/>
    <col min="2" max="2" width="84.85546875" style="7" customWidth="1"/>
    <col min="3" max="3" width="24.28515625" style="7" customWidth="1"/>
    <col min="4" max="4" width="18.5703125" style="7" customWidth="1"/>
    <col min="5" max="5" width="15.5703125" style="7" customWidth="1"/>
    <col min="6" max="6" width="7.140625" style="7" customWidth="1"/>
    <col min="7" max="7" width="12.5703125" style="7" customWidth="1"/>
    <col min="8" max="8" width="8.85546875" style="7" customWidth="1"/>
    <col min="9" max="9" width="12.85546875" style="7" customWidth="1"/>
    <col min="10" max="10" width="19.7109375" style="7" customWidth="1"/>
    <col min="11" max="11" width="23.7109375" style="7" customWidth="1"/>
    <col min="12" max="12" width="34.7109375" style="7" customWidth="1"/>
    <col min="13" max="13" width="29.42578125" style="7" customWidth="1"/>
    <col min="14" max="14" width="45.7109375" style="75" customWidth="1"/>
    <col min="15" max="15" width="25.7109375" style="7" customWidth="1"/>
    <col min="16" max="16384" width="11.42578125" style="7"/>
  </cols>
  <sheetData>
    <row r="1" spans="1:15" ht="56.25" customHeight="1" x14ac:dyDescent="0.25">
      <c r="A1" s="2" t="s">
        <v>143</v>
      </c>
      <c r="B1" s="2" t="s">
        <v>6</v>
      </c>
      <c r="C1" s="4" t="s">
        <v>141</v>
      </c>
      <c r="D1" s="4" t="s">
        <v>4</v>
      </c>
      <c r="E1" s="4" t="s">
        <v>0</v>
      </c>
      <c r="F1" s="4" t="s">
        <v>1</v>
      </c>
      <c r="G1" s="4" t="s">
        <v>156</v>
      </c>
      <c r="H1" s="2" t="s">
        <v>3</v>
      </c>
      <c r="I1" s="2" t="s">
        <v>2</v>
      </c>
      <c r="J1" s="5" t="s">
        <v>7</v>
      </c>
      <c r="K1" s="5" t="s">
        <v>147</v>
      </c>
      <c r="L1" s="5" t="s">
        <v>145</v>
      </c>
      <c r="M1" s="5" t="s">
        <v>8</v>
      </c>
      <c r="N1" s="148" t="s">
        <v>11</v>
      </c>
      <c r="O1" s="6" t="s">
        <v>142</v>
      </c>
    </row>
    <row r="2" spans="1:15" ht="52.5" customHeight="1" x14ac:dyDescent="0.25">
      <c r="A2" s="8" t="str">
        <f ca="1">RIGHT(CELL("filename",A$1),LEN(CELL("filename",A$1))-SEARCH("]",CELL("filename",A$1),1))</f>
        <v>MCC GB4 S8 TSSE</v>
      </c>
      <c r="B2" s="8" t="s">
        <v>169</v>
      </c>
      <c r="C2" s="9">
        <f>SUM(D2:F2)</f>
        <v>312</v>
      </c>
      <c r="D2" s="9">
        <f>SUM(D3,D6,D8,D10,D18,D21,D24,D27)</f>
        <v>147.5</v>
      </c>
      <c r="E2" s="9">
        <f>SUM(E3,E6,E8,E10,E18,E21,E24,E27)</f>
        <v>121.5</v>
      </c>
      <c r="F2" s="9">
        <f>SUM(F3,F6,F8,F10,F18,F21,F24,F27)</f>
        <v>43</v>
      </c>
      <c r="G2" s="9">
        <f>SUM(G3,G6,G8,G10,G18,G21,G24,G27)</f>
        <v>101</v>
      </c>
      <c r="H2" s="9"/>
      <c r="I2" s="9">
        <f>SUM(I3,I6,I8,I10,I18,I21,I24,I27,I13)</f>
        <v>30</v>
      </c>
      <c r="J2" s="8"/>
      <c r="K2" s="8"/>
      <c r="L2" s="8"/>
      <c r="M2" s="8"/>
      <c r="N2" s="87"/>
      <c r="O2" s="8"/>
    </row>
    <row r="3" spans="1:15" ht="24.95" customHeight="1" x14ac:dyDescent="0.25">
      <c r="A3" s="156" t="s">
        <v>93</v>
      </c>
      <c r="B3" s="195" t="s">
        <v>218</v>
      </c>
      <c r="C3" s="154">
        <f>SUM(D3:F3)</f>
        <v>45</v>
      </c>
      <c r="D3" s="154">
        <f>SUM(D4:D5)</f>
        <v>22.5</v>
      </c>
      <c r="E3" s="154">
        <f>SUM(E4:E5)</f>
        <v>22.5</v>
      </c>
      <c r="F3" s="154">
        <f>SUM(F4:F5)</f>
        <v>0</v>
      </c>
      <c r="G3" s="154">
        <f>SUM(G4:G5)</f>
        <v>23</v>
      </c>
      <c r="H3" s="201"/>
      <c r="I3" s="201">
        <v>3</v>
      </c>
      <c r="J3" s="43"/>
      <c r="K3" s="43"/>
      <c r="L3" s="43"/>
      <c r="M3" s="18" t="s">
        <v>35</v>
      </c>
      <c r="N3" s="18"/>
      <c r="O3" s="18"/>
    </row>
    <row r="4" spans="1:15" ht="24.95" customHeight="1" x14ac:dyDescent="0.25">
      <c r="A4" s="19" t="s">
        <v>9</v>
      </c>
      <c r="B4" s="153" t="s">
        <v>48</v>
      </c>
      <c r="C4" s="151"/>
      <c r="D4" s="162">
        <v>13.5</v>
      </c>
      <c r="E4" s="162">
        <v>13.5</v>
      </c>
      <c r="F4" s="162"/>
      <c r="G4" s="162">
        <v>13</v>
      </c>
      <c r="H4" s="25">
        <v>0.5</v>
      </c>
      <c r="I4" s="25"/>
      <c r="J4" s="165">
        <v>2</v>
      </c>
      <c r="K4" s="165" t="s">
        <v>22</v>
      </c>
      <c r="L4" s="165"/>
      <c r="M4" s="165" t="s">
        <v>10</v>
      </c>
      <c r="N4" s="165" t="s">
        <v>116</v>
      </c>
      <c r="O4" s="165" t="s">
        <v>96</v>
      </c>
    </row>
    <row r="5" spans="1:15" s="170" customFormat="1" ht="24.95" customHeight="1" x14ac:dyDescent="0.25">
      <c r="A5" s="38" t="s">
        <v>9</v>
      </c>
      <c r="B5" s="153" t="s">
        <v>176</v>
      </c>
      <c r="C5" s="200"/>
      <c r="D5" s="198">
        <v>9</v>
      </c>
      <c r="E5" s="198">
        <v>9</v>
      </c>
      <c r="F5" s="198"/>
      <c r="G5" s="198">
        <v>10</v>
      </c>
      <c r="H5" s="161">
        <v>0.5</v>
      </c>
      <c r="I5" s="161"/>
      <c r="J5" s="165">
        <v>2</v>
      </c>
      <c r="K5" s="165" t="s">
        <v>22</v>
      </c>
      <c r="L5" s="165"/>
      <c r="M5" s="165" t="s">
        <v>10</v>
      </c>
      <c r="N5" s="165" t="s">
        <v>116</v>
      </c>
      <c r="O5" s="165" t="s">
        <v>96</v>
      </c>
    </row>
    <row r="6" spans="1:15" ht="24.95" customHeight="1" x14ac:dyDescent="0.25">
      <c r="A6" s="156" t="s">
        <v>93</v>
      </c>
      <c r="B6" s="68" t="s">
        <v>105</v>
      </c>
      <c r="C6" s="154">
        <f>SUM(D6:F6)</f>
        <v>30</v>
      </c>
      <c r="D6" s="154">
        <f>SUM(D7)</f>
        <v>0</v>
      </c>
      <c r="E6" s="154">
        <f>SUM(E7)</f>
        <v>30</v>
      </c>
      <c r="F6" s="154">
        <f>SUM(F7)</f>
        <v>0</v>
      </c>
      <c r="G6" s="154">
        <f>SUM(G7)</f>
        <v>10</v>
      </c>
      <c r="H6" s="42"/>
      <c r="I6" s="42">
        <v>2</v>
      </c>
      <c r="J6" s="43"/>
      <c r="K6" s="43"/>
      <c r="L6" s="43"/>
      <c r="M6" s="18" t="s">
        <v>35</v>
      </c>
      <c r="N6" s="18"/>
      <c r="O6" s="18"/>
    </row>
    <row r="7" spans="1:15" s="30" customFormat="1" ht="24.95" customHeight="1" x14ac:dyDescent="0.25">
      <c r="A7" s="19" t="s">
        <v>9</v>
      </c>
      <c r="B7" s="152" t="s">
        <v>50</v>
      </c>
      <c r="C7" s="151"/>
      <c r="D7" s="158"/>
      <c r="E7" s="159">
        <v>30</v>
      </c>
      <c r="F7" s="159"/>
      <c r="G7" s="159">
        <v>10</v>
      </c>
      <c r="H7" s="58">
        <v>1</v>
      </c>
      <c r="I7" s="58"/>
      <c r="J7" s="165">
        <v>2</v>
      </c>
      <c r="K7" s="165" t="s">
        <v>22</v>
      </c>
      <c r="L7" s="165"/>
      <c r="M7" s="165" t="s">
        <v>10</v>
      </c>
      <c r="N7" s="165" t="s">
        <v>116</v>
      </c>
      <c r="O7" s="165" t="s">
        <v>105</v>
      </c>
    </row>
    <row r="8" spans="1:15" s="30" customFormat="1" ht="24.95" customHeight="1" x14ac:dyDescent="0.25">
      <c r="A8" s="156" t="s">
        <v>93</v>
      </c>
      <c r="B8" s="195" t="s">
        <v>220</v>
      </c>
      <c r="C8" s="154">
        <f>SUM(D8:F8)</f>
        <v>1</v>
      </c>
      <c r="D8" s="154">
        <f>SUM(D9:D9)</f>
        <v>0</v>
      </c>
      <c r="E8" s="154">
        <f>SUM(E9:E9)</f>
        <v>1</v>
      </c>
      <c r="F8" s="154">
        <f>SUM(F9:F9)</f>
        <v>0</v>
      </c>
      <c r="G8" s="154">
        <f>SUM(G9:G9)</f>
        <v>0</v>
      </c>
      <c r="H8" s="201"/>
      <c r="I8" s="201">
        <v>5</v>
      </c>
      <c r="J8" s="43"/>
      <c r="K8" s="43"/>
      <c r="L8" s="43"/>
      <c r="M8" s="18" t="s">
        <v>35</v>
      </c>
      <c r="N8" s="18"/>
      <c r="O8" s="18"/>
    </row>
    <row r="9" spans="1:15" ht="24.95" customHeight="1" x14ac:dyDescent="0.25">
      <c r="A9" s="19" t="s">
        <v>9</v>
      </c>
      <c r="B9" s="155" t="s">
        <v>222</v>
      </c>
      <c r="C9" s="151" t="s">
        <v>159</v>
      </c>
      <c r="D9" s="158"/>
      <c r="E9" s="198">
        <v>1</v>
      </c>
      <c r="F9" s="159"/>
      <c r="G9" s="159"/>
      <c r="H9" s="29">
        <v>1</v>
      </c>
      <c r="I9" s="52"/>
      <c r="J9" s="166">
        <v>2</v>
      </c>
      <c r="K9" s="202" t="s">
        <v>215</v>
      </c>
      <c r="L9" s="165"/>
      <c r="M9" s="165" t="s">
        <v>10</v>
      </c>
      <c r="N9" s="165" t="s">
        <v>116</v>
      </c>
      <c r="O9" s="165" t="s">
        <v>105</v>
      </c>
    </row>
    <row r="10" spans="1:15" ht="24.95" customHeight="1" x14ac:dyDescent="0.25">
      <c r="A10" s="156" t="s">
        <v>93</v>
      </c>
      <c r="B10" s="50" t="s">
        <v>221</v>
      </c>
      <c r="C10" s="154">
        <f>SUM(D10:F10)</f>
        <v>40</v>
      </c>
      <c r="D10" s="154">
        <f>SUM(D11:D15)</f>
        <v>0</v>
      </c>
      <c r="E10" s="154">
        <f>SUM(E11:E12)</f>
        <v>40</v>
      </c>
      <c r="F10" s="154">
        <f t="shared" ref="F10:G10" si="0">SUM(F11:F12)</f>
        <v>0</v>
      </c>
      <c r="G10" s="154">
        <f t="shared" si="0"/>
        <v>8</v>
      </c>
      <c r="H10" s="42"/>
      <c r="I10" s="42">
        <v>4</v>
      </c>
      <c r="J10" s="43"/>
      <c r="K10" s="43"/>
      <c r="L10" s="43"/>
      <c r="M10" s="18" t="s">
        <v>35</v>
      </c>
      <c r="N10" s="18"/>
      <c r="O10" s="18"/>
    </row>
    <row r="11" spans="1:15" ht="24.95" customHeight="1" x14ac:dyDescent="0.25">
      <c r="A11" s="19" t="s">
        <v>9</v>
      </c>
      <c r="B11" s="126" t="s">
        <v>182</v>
      </c>
      <c r="C11" s="151"/>
      <c r="D11" s="158"/>
      <c r="E11" s="158">
        <v>24</v>
      </c>
      <c r="F11" s="159"/>
      <c r="G11" s="159">
        <v>4</v>
      </c>
      <c r="H11" s="57">
        <v>0.67</v>
      </c>
      <c r="I11" s="58"/>
      <c r="J11" s="165">
        <v>2</v>
      </c>
      <c r="K11" s="165" t="s">
        <v>22</v>
      </c>
      <c r="L11" s="165"/>
      <c r="M11" s="165" t="s">
        <v>10</v>
      </c>
      <c r="N11" s="165" t="s">
        <v>116</v>
      </c>
      <c r="O11" s="165" t="s">
        <v>96</v>
      </c>
    </row>
    <row r="12" spans="1:15" s="115" customFormat="1" ht="24.75" customHeight="1" x14ac:dyDescent="0.25">
      <c r="A12" s="112" t="s">
        <v>9</v>
      </c>
      <c r="B12" s="125" t="s">
        <v>183</v>
      </c>
      <c r="C12" s="151"/>
      <c r="D12" s="199"/>
      <c r="E12" s="200">
        <v>16</v>
      </c>
      <c r="F12" s="151"/>
      <c r="G12" s="151">
        <v>4</v>
      </c>
      <c r="H12" s="57">
        <v>0.33</v>
      </c>
      <c r="I12" s="113"/>
      <c r="J12" s="165">
        <v>2</v>
      </c>
      <c r="K12" s="165" t="s">
        <v>22</v>
      </c>
      <c r="L12" s="165"/>
      <c r="M12" s="165" t="s">
        <v>10</v>
      </c>
      <c r="N12" s="165" t="s">
        <v>116</v>
      </c>
      <c r="O12" s="165" t="s">
        <v>96</v>
      </c>
    </row>
    <row r="13" spans="1:15" s="115" customFormat="1" ht="24.75" customHeight="1" x14ac:dyDescent="0.25">
      <c r="A13" s="156" t="s">
        <v>93</v>
      </c>
      <c r="B13" s="194" t="s">
        <v>216</v>
      </c>
      <c r="C13" s="196">
        <v>64</v>
      </c>
      <c r="D13" s="196"/>
      <c r="E13" s="196">
        <f>E15+E14</f>
        <v>24</v>
      </c>
      <c r="F13" s="196">
        <f t="shared" ref="F13:G13" si="1">F15+F14</f>
        <v>40</v>
      </c>
      <c r="G13" s="196">
        <f t="shared" si="1"/>
        <v>15</v>
      </c>
      <c r="H13" s="201"/>
      <c r="I13" s="201">
        <v>2</v>
      </c>
      <c r="J13" s="18"/>
      <c r="K13" s="18"/>
      <c r="L13" s="18"/>
      <c r="M13" s="18" t="s">
        <v>35</v>
      </c>
      <c r="N13" s="18"/>
      <c r="O13" s="18"/>
    </row>
    <row r="14" spans="1:15" s="115" customFormat="1" ht="24.75" customHeight="1" x14ac:dyDescent="0.25">
      <c r="A14" s="112" t="s">
        <v>9</v>
      </c>
      <c r="B14" s="189" t="s">
        <v>217</v>
      </c>
      <c r="C14" s="200"/>
      <c r="D14" s="198"/>
      <c r="E14" s="198">
        <v>0</v>
      </c>
      <c r="F14" s="198">
        <v>40</v>
      </c>
      <c r="G14" s="198">
        <v>0</v>
      </c>
      <c r="H14" s="197">
        <v>0.5</v>
      </c>
      <c r="I14" s="197"/>
      <c r="J14" s="63">
        <v>2</v>
      </c>
      <c r="K14" s="63" t="s">
        <v>22</v>
      </c>
      <c r="L14" s="63"/>
      <c r="M14" s="63" t="s">
        <v>10</v>
      </c>
      <c r="N14" s="63" t="s">
        <v>116</v>
      </c>
      <c r="O14" s="63" t="s">
        <v>96</v>
      </c>
    </row>
    <row r="15" spans="1:15" s="115" customFormat="1" ht="24.95" customHeight="1" x14ac:dyDescent="0.25">
      <c r="A15" s="112" t="s">
        <v>9</v>
      </c>
      <c r="B15" s="155" t="s">
        <v>138</v>
      </c>
      <c r="C15" s="151"/>
      <c r="D15" s="151"/>
      <c r="E15" s="151">
        <v>24</v>
      </c>
      <c r="F15" s="151"/>
      <c r="G15" s="151">
        <v>15</v>
      </c>
      <c r="H15" s="197">
        <v>0.5</v>
      </c>
      <c r="I15" s="114"/>
      <c r="J15" s="165">
        <v>2</v>
      </c>
      <c r="K15" s="165" t="s">
        <v>22</v>
      </c>
      <c r="L15" s="165"/>
      <c r="M15" s="165" t="s">
        <v>10</v>
      </c>
      <c r="N15" s="165" t="s">
        <v>116</v>
      </c>
      <c r="O15" s="165" t="s">
        <v>96</v>
      </c>
    </row>
    <row r="16" spans="1:15" ht="24.95" customHeight="1" x14ac:dyDescent="0.25">
      <c r="A16" s="59"/>
      <c r="B16" s="60"/>
      <c r="C16" s="61"/>
      <c r="D16" s="61"/>
      <c r="E16" s="61"/>
      <c r="F16" s="61"/>
      <c r="G16" s="61"/>
      <c r="H16" s="10"/>
      <c r="I16" s="10"/>
      <c r="J16" s="10"/>
      <c r="K16" s="10"/>
      <c r="L16" s="88"/>
      <c r="M16" s="88"/>
      <c r="N16" s="89"/>
      <c r="O16" s="88"/>
    </row>
    <row r="17" spans="1:15" ht="24.95" customHeight="1" x14ac:dyDescent="0.25">
      <c r="A17" s="11"/>
      <c r="B17" s="50" t="s">
        <v>123</v>
      </c>
      <c r="C17" s="35"/>
      <c r="D17" s="35"/>
      <c r="E17" s="35"/>
      <c r="F17" s="35"/>
      <c r="G17" s="35"/>
      <c r="H17" s="11"/>
      <c r="I17" s="11"/>
      <c r="J17" s="43"/>
      <c r="K17" s="43"/>
      <c r="L17" s="62"/>
      <c r="M17" s="62"/>
      <c r="N17" s="72"/>
      <c r="O17" s="18"/>
    </row>
    <row r="18" spans="1:15" ht="24.95" customHeight="1" x14ac:dyDescent="0.25">
      <c r="A18" s="156" t="s">
        <v>93</v>
      </c>
      <c r="B18" s="50" t="s">
        <v>56</v>
      </c>
      <c r="C18" s="51">
        <f>SUM(D18:F18)</f>
        <v>46</v>
      </c>
      <c r="D18" s="51">
        <f>SUM(D19:D20)</f>
        <v>26</v>
      </c>
      <c r="E18" s="51">
        <f>SUM(E19:E20)</f>
        <v>4</v>
      </c>
      <c r="F18" s="51">
        <f>SUM(F19:F20)</f>
        <v>16</v>
      </c>
      <c r="G18" s="51">
        <f>SUM(G19:G20)</f>
        <v>0</v>
      </c>
      <c r="H18" s="42"/>
      <c r="I18" s="42">
        <v>4</v>
      </c>
      <c r="J18" s="43"/>
      <c r="K18" s="43"/>
      <c r="L18" s="17"/>
      <c r="M18" s="18" t="s">
        <v>35</v>
      </c>
      <c r="N18" s="72"/>
      <c r="O18" s="18"/>
    </row>
    <row r="19" spans="1:15" ht="24.95" customHeight="1" x14ac:dyDescent="0.25">
      <c r="A19" s="19" t="s">
        <v>9</v>
      </c>
      <c r="B19" s="27" t="s">
        <v>63</v>
      </c>
      <c r="C19" s="44"/>
      <c r="D19" s="158">
        <v>26</v>
      </c>
      <c r="E19" s="158">
        <v>4</v>
      </c>
      <c r="F19" s="23"/>
      <c r="G19" s="23"/>
      <c r="H19" s="52">
        <v>0.8</v>
      </c>
      <c r="I19" s="52"/>
      <c r="J19" s="107">
        <v>2</v>
      </c>
      <c r="K19" s="108" t="s">
        <v>22</v>
      </c>
      <c r="L19" s="33"/>
      <c r="M19" s="26" t="s">
        <v>10</v>
      </c>
      <c r="N19" s="73" t="s">
        <v>124</v>
      </c>
      <c r="O19" s="26" t="s">
        <v>96</v>
      </c>
    </row>
    <row r="20" spans="1:15" ht="31.5" customHeight="1" x14ac:dyDescent="0.25">
      <c r="A20" s="19" t="s">
        <v>9</v>
      </c>
      <c r="B20" s="54" t="s">
        <v>119</v>
      </c>
      <c r="C20" s="44"/>
      <c r="D20" s="22"/>
      <c r="E20" s="22"/>
      <c r="F20" s="23">
        <v>16</v>
      </c>
      <c r="G20" s="23"/>
      <c r="H20" s="52">
        <v>0.2</v>
      </c>
      <c r="I20" s="52"/>
      <c r="J20" s="107">
        <v>2</v>
      </c>
      <c r="K20" s="108" t="s">
        <v>22</v>
      </c>
      <c r="L20" s="33"/>
      <c r="M20" s="26" t="s">
        <v>10</v>
      </c>
      <c r="N20" s="73" t="s">
        <v>211</v>
      </c>
      <c r="O20" s="26" t="s">
        <v>96</v>
      </c>
    </row>
    <row r="21" spans="1:15" ht="24.95" customHeight="1" x14ac:dyDescent="0.25">
      <c r="A21" s="156" t="s">
        <v>93</v>
      </c>
      <c r="B21" s="50" t="s">
        <v>125</v>
      </c>
      <c r="C21" s="51">
        <f>SUM(D21:F21)</f>
        <v>50</v>
      </c>
      <c r="D21" s="51">
        <f>SUM(D22:D23)</f>
        <v>34</v>
      </c>
      <c r="E21" s="51">
        <f>SUM(E22:E23)</f>
        <v>16</v>
      </c>
      <c r="F21" s="51">
        <f>SUM(F22:F23)</f>
        <v>0</v>
      </c>
      <c r="G21" s="51">
        <f>SUM(G22:G23)</f>
        <v>40</v>
      </c>
      <c r="H21" s="42"/>
      <c r="I21" s="42">
        <v>4</v>
      </c>
      <c r="J21" s="43"/>
      <c r="K21" s="43"/>
      <c r="L21" s="17"/>
      <c r="M21" s="18" t="s">
        <v>35</v>
      </c>
      <c r="N21" s="72"/>
      <c r="O21" s="18"/>
    </row>
    <row r="22" spans="1:15" ht="24.95" customHeight="1" x14ac:dyDescent="0.25">
      <c r="A22" s="19" t="s">
        <v>9</v>
      </c>
      <c r="B22" s="27" t="s">
        <v>57</v>
      </c>
      <c r="C22" s="44"/>
      <c r="D22" s="22">
        <v>22</v>
      </c>
      <c r="E22" s="22">
        <v>4</v>
      </c>
      <c r="F22" s="23"/>
      <c r="G22" s="23">
        <v>20</v>
      </c>
      <c r="H22" s="52">
        <v>0.5</v>
      </c>
      <c r="I22" s="52"/>
      <c r="J22" s="107">
        <v>2</v>
      </c>
      <c r="K22" s="108" t="s">
        <v>22</v>
      </c>
      <c r="L22" s="33"/>
      <c r="M22" s="26" t="s">
        <v>10</v>
      </c>
      <c r="N22" s="73" t="s">
        <v>126</v>
      </c>
      <c r="O22" s="26" t="s">
        <v>96</v>
      </c>
    </row>
    <row r="23" spans="1:15" ht="24.95" customHeight="1" x14ac:dyDescent="0.25">
      <c r="A23" s="19" t="s">
        <v>9</v>
      </c>
      <c r="B23" s="27" t="s">
        <v>58</v>
      </c>
      <c r="C23" s="44"/>
      <c r="D23" s="22">
        <v>12</v>
      </c>
      <c r="E23" s="22">
        <v>12</v>
      </c>
      <c r="F23" s="23"/>
      <c r="G23" s="23">
        <v>20</v>
      </c>
      <c r="H23" s="52">
        <v>0.5</v>
      </c>
      <c r="I23" s="52"/>
      <c r="J23" s="107">
        <v>4</v>
      </c>
      <c r="K23" s="108" t="s">
        <v>22</v>
      </c>
      <c r="L23" s="33"/>
      <c r="M23" s="26" t="s">
        <v>10</v>
      </c>
      <c r="N23" s="73" t="s">
        <v>126</v>
      </c>
      <c r="O23" s="26" t="s">
        <v>96</v>
      </c>
    </row>
    <row r="24" spans="1:15" ht="24.95" customHeight="1" x14ac:dyDescent="0.25">
      <c r="A24" s="156" t="s">
        <v>93</v>
      </c>
      <c r="B24" s="50" t="s">
        <v>127</v>
      </c>
      <c r="C24" s="51">
        <f>SUM(D24:F24)</f>
        <v>57</v>
      </c>
      <c r="D24" s="51">
        <f>SUM(D25:D26)</f>
        <v>57</v>
      </c>
      <c r="E24" s="51">
        <f>SUM(E25:E26)</f>
        <v>0</v>
      </c>
      <c r="F24" s="51">
        <f>SUM(F25:F26)</f>
        <v>0</v>
      </c>
      <c r="G24" s="51">
        <f>SUM(G25:G26)</f>
        <v>20</v>
      </c>
      <c r="H24" s="42"/>
      <c r="I24" s="42">
        <v>3</v>
      </c>
      <c r="J24" s="43"/>
      <c r="K24" s="43"/>
      <c r="L24" s="17"/>
      <c r="M24" s="18" t="s">
        <v>35</v>
      </c>
      <c r="N24" s="74"/>
      <c r="O24" s="17"/>
    </row>
    <row r="25" spans="1:15" ht="24.95" customHeight="1" x14ac:dyDescent="0.25">
      <c r="A25" s="19" t="s">
        <v>9</v>
      </c>
      <c r="B25" s="36" t="s">
        <v>128</v>
      </c>
      <c r="C25" s="44"/>
      <c r="D25" s="22">
        <v>30</v>
      </c>
      <c r="E25" s="22"/>
      <c r="F25" s="23"/>
      <c r="G25" s="23">
        <v>20</v>
      </c>
      <c r="H25" s="25">
        <v>0.5</v>
      </c>
      <c r="I25" s="37"/>
      <c r="J25" s="26">
        <v>2</v>
      </c>
      <c r="K25" s="26" t="s">
        <v>22</v>
      </c>
      <c r="L25" s="26"/>
      <c r="M25" s="26" t="s">
        <v>10</v>
      </c>
      <c r="N25" s="73" t="s">
        <v>126</v>
      </c>
      <c r="O25" s="26" t="s">
        <v>96</v>
      </c>
    </row>
    <row r="26" spans="1:15" ht="24.95" customHeight="1" x14ac:dyDescent="0.25">
      <c r="A26" s="19" t="s">
        <v>9</v>
      </c>
      <c r="B26" s="27" t="s">
        <v>59</v>
      </c>
      <c r="C26" s="44"/>
      <c r="D26" s="22">
        <v>27</v>
      </c>
      <c r="E26" s="22"/>
      <c r="F26" s="23"/>
      <c r="G26" s="23"/>
      <c r="H26" s="25">
        <v>0.5</v>
      </c>
      <c r="I26" s="37"/>
      <c r="J26" s="26">
        <v>2</v>
      </c>
      <c r="K26" s="26" t="s">
        <v>22</v>
      </c>
      <c r="L26" s="26"/>
      <c r="M26" s="26" t="s">
        <v>10</v>
      </c>
      <c r="N26" s="73" t="s">
        <v>126</v>
      </c>
      <c r="O26" s="26" t="s">
        <v>96</v>
      </c>
    </row>
    <row r="27" spans="1:15" ht="24.95" customHeight="1" x14ac:dyDescent="0.25">
      <c r="A27" s="156" t="s">
        <v>93</v>
      </c>
      <c r="B27" s="50" t="s">
        <v>129</v>
      </c>
      <c r="C27" s="51">
        <f>SUM(D27:F27)</f>
        <v>43</v>
      </c>
      <c r="D27" s="51">
        <f>SUM(D28:D29)</f>
        <v>8</v>
      </c>
      <c r="E27" s="51">
        <f>SUM(E28:E29)</f>
        <v>8</v>
      </c>
      <c r="F27" s="51">
        <f>SUM(F28:F29)</f>
        <v>27</v>
      </c>
      <c r="G27" s="51">
        <f>SUM(G28:G29)</f>
        <v>0</v>
      </c>
      <c r="H27" s="42"/>
      <c r="I27" s="42">
        <v>3</v>
      </c>
      <c r="J27" s="43"/>
      <c r="K27" s="43"/>
      <c r="L27" s="17"/>
      <c r="M27" s="18" t="s">
        <v>35</v>
      </c>
      <c r="N27" s="74"/>
      <c r="O27" s="17"/>
    </row>
    <row r="28" spans="1:15" ht="24.95" customHeight="1" x14ac:dyDescent="0.25">
      <c r="A28" s="19" t="s">
        <v>9</v>
      </c>
      <c r="B28" s="27" t="s">
        <v>92</v>
      </c>
      <c r="C28" s="44"/>
      <c r="D28" s="22">
        <v>8</v>
      </c>
      <c r="E28" s="22">
        <v>8</v>
      </c>
      <c r="F28" s="23"/>
      <c r="G28" s="23"/>
      <c r="H28" s="25">
        <v>0.7</v>
      </c>
      <c r="I28" s="37"/>
      <c r="J28" s="26">
        <v>2</v>
      </c>
      <c r="K28" s="26" t="s">
        <v>22</v>
      </c>
      <c r="L28" s="26"/>
      <c r="M28" s="26" t="s">
        <v>10</v>
      </c>
      <c r="N28" s="73" t="s">
        <v>130</v>
      </c>
      <c r="O28" s="26" t="s">
        <v>96</v>
      </c>
    </row>
    <row r="29" spans="1:15" ht="24.95" customHeight="1" x14ac:dyDescent="0.25">
      <c r="A29" s="19" t="s">
        <v>9</v>
      </c>
      <c r="B29" s="27" t="s">
        <v>131</v>
      </c>
      <c r="C29" s="44"/>
      <c r="D29" s="22"/>
      <c r="E29" s="22"/>
      <c r="F29" s="23">
        <v>27</v>
      </c>
      <c r="G29" s="23"/>
      <c r="H29" s="25">
        <v>0.3</v>
      </c>
      <c r="I29" s="58"/>
      <c r="J29" s="26">
        <v>2</v>
      </c>
      <c r="K29" s="26" t="s">
        <v>22</v>
      </c>
      <c r="L29" s="26"/>
      <c r="M29" s="26" t="s">
        <v>10</v>
      </c>
      <c r="N29" s="73" t="s">
        <v>126</v>
      </c>
      <c r="O29" s="26" t="s">
        <v>96</v>
      </c>
    </row>
    <row r="31" spans="1:15" ht="24.95" customHeight="1" x14ac:dyDescent="0.25">
      <c r="A31" s="99" t="s">
        <v>157</v>
      </c>
    </row>
    <row r="32" spans="1:15" ht="24.95" customHeight="1" x14ac:dyDescent="0.25">
      <c r="A32" s="99" t="s">
        <v>160</v>
      </c>
    </row>
  </sheetData>
  <pageMargins left="0.7" right="0.7" top="0.75" bottom="0.75" header="0.3" footer="0.3"/>
  <pageSetup paperSize="9" scale="7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O30"/>
  <sheetViews>
    <sheetView zoomScale="40" zoomScaleNormal="40" workbookViewId="0">
      <pane ySplit="1" topLeftCell="A8" activePane="bottomLeft" state="frozenSplit"/>
      <selection pane="bottomLeft" activeCell="B27" sqref="B27"/>
    </sheetView>
  </sheetViews>
  <sheetFormatPr baseColWidth="10" defaultColWidth="11.42578125" defaultRowHeight="15" x14ac:dyDescent="0.25"/>
  <cols>
    <col min="1" max="1" width="23.42578125" style="7" customWidth="1"/>
    <col min="2" max="2" width="53.7109375" style="7" customWidth="1"/>
    <col min="3" max="3" width="14.28515625" style="86" customWidth="1"/>
    <col min="4" max="4" width="17.140625" style="7" customWidth="1"/>
    <col min="5" max="5" width="8.5703125" style="7" customWidth="1"/>
    <col min="6" max="6" width="7.140625" style="7" customWidth="1"/>
    <col min="7" max="7" width="24" style="7" customWidth="1"/>
    <col min="8" max="8" width="13.85546875" style="7" customWidth="1"/>
    <col min="9" max="9" width="18.7109375" style="7" customWidth="1"/>
    <col min="10" max="10" width="21.85546875" style="7" customWidth="1"/>
    <col min="11" max="11" width="21.140625" style="7" customWidth="1"/>
    <col min="12" max="12" width="22" style="7" customWidth="1"/>
    <col min="13" max="13" width="17" style="7" customWidth="1"/>
    <col min="14" max="14" width="31.7109375" style="7" customWidth="1"/>
    <col min="15" max="15" width="26.28515625" style="7" customWidth="1"/>
    <col min="16" max="16384" width="11.42578125" style="7"/>
  </cols>
  <sheetData>
    <row r="1" spans="1:15" ht="129.75" customHeight="1" x14ac:dyDescent="0.25">
      <c r="A1" s="2" t="s">
        <v>143</v>
      </c>
      <c r="B1" s="2" t="s">
        <v>6</v>
      </c>
      <c r="C1" s="4" t="s">
        <v>141</v>
      </c>
      <c r="D1" s="4" t="s">
        <v>4</v>
      </c>
      <c r="E1" s="4" t="s">
        <v>0</v>
      </c>
      <c r="F1" s="4" t="s">
        <v>1</v>
      </c>
      <c r="G1" s="4" t="s">
        <v>156</v>
      </c>
      <c r="H1" s="2" t="s">
        <v>3</v>
      </c>
      <c r="I1" s="2" t="s">
        <v>2</v>
      </c>
      <c r="J1" s="5" t="s">
        <v>7</v>
      </c>
      <c r="K1" s="5" t="s">
        <v>147</v>
      </c>
      <c r="L1" s="5" t="s">
        <v>145</v>
      </c>
      <c r="M1" s="5" t="s">
        <v>8</v>
      </c>
      <c r="N1" s="6" t="s">
        <v>11</v>
      </c>
      <c r="O1" s="6" t="s">
        <v>142</v>
      </c>
    </row>
    <row r="2" spans="1:15" ht="60" customHeight="1" x14ac:dyDescent="0.25">
      <c r="A2" s="8" t="str">
        <f ca="1">RIGHT(CELL("filename",A$1),LEN(CELL("filename",A$1))-SEARCH("]",CELL("filename",A$1),1))</f>
        <v>MCC GB4 S8 BIMB</v>
      </c>
      <c r="B2" s="8" t="s">
        <v>171</v>
      </c>
      <c r="C2" s="9">
        <f>SUM(D2:F2)</f>
        <v>286</v>
      </c>
      <c r="D2" s="9">
        <f>SUM(D3,D6,D8,D10,D18,D22,D25)</f>
        <v>118.5</v>
      </c>
      <c r="E2" s="9">
        <f>SUM(E3,E6,E8,E10,E18,E22,E25)</f>
        <v>167.5</v>
      </c>
      <c r="F2" s="9">
        <f>SUM(F3,F6,F8,F10,F18,F22,F25)</f>
        <v>0</v>
      </c>
      <c r="G2" s="9">
        <f>SUM(G3,G6,G8,G10,G18,G22,G25)</f>
        <v>120</v>
      </c>
      <c r="H2" s="9"/>
      <c r="I2" s="9">
        <f>SUM(I3,I6,I8,I10,I18,I22,I25,I13)</f>
        <v>30</v>
      </c>
      <c r="J2" s="8"/>
      <c r="K2" s="8"/>
      <c r="L2" s="8"/>
      <c r="M2" s="8"/>
      <c r="N2" s="8"/>
      <c r="O2" s="8"/>
    </row>
    <row r="3" spans="1:15" ht="24.95" customHeight="1" x14ac:dyDescent="0.25">
      <c r="A3" s="156" t="s">
        <v>93</v>
      </c>
      <c r="B3" s="195" t="s">
        <v>218</v>
      </c>
      <c r="C3" s="154">
        <f>SUM(D3:F3)</f>
        <v>45</v>
      </c>
      <c r="D3" s="154">
        <f>SUM(D4:D5)</f>
        <v>22.5</v>
      </c>
      <c r="E3" s="154">
        <f>SUM(E4:E5)</f>
        <v>22.5</v>
      </c>
      <c r="F3" s="154">
        <f>SUM(F4:F5)</f>
        <v>0</v>
      </c>
      <c r="G3" s="154">
        <f>SUM(G4:G5)</f>
        <v>23</v>
      </c>
      <c r="H3" s="201"/>
      <c r="I3" s="201">
        <v>3</v>
      </c>
      <c r="J3" s="43"/>
      <c r="K3" s="43"/>
      <c r="L3" s="43"/>
      <c r="M3" s="18" t="s">
        <v>35</v>
      </c>
      <c r="N3" s="18"/>
      <c r="O3" s="18"/>
    </row>
    <row r="4" spans="1:15" ht="24.95" customHeight="1" x14ac:dyDescent="0.25">
      <c r="A4" s="19" t="s">
        <v>9</v>
      </c>
      <c r="B4" s="153" t="s">
        <v>48</v>
      </c>
      <c r="C4" s="151"/>
      <c r="D4" s="162">
        <v>13.5</v>
      </c>
      <c r="E4" s="162">
        <v>13.5</v>
      </c>
      <c r="F4" s="162"/>
      <c r="G4" s="162">
        <v>13</v>
      </c>
      <c r="H4" s="25">
        <v>0.5</v>
      </c>
      <c r="I4" s="25"/>
      <c r="J4" s="165">
        <v>2</v>
      </c>
      <c r="K4" s="165" t="s">
        <v>22</v>
      </c>
      <c r="L4" s="165"/>
      <c r="M4" s="165" t="s">
        <v>10</v>
      </c>
      <c r="N4" s="165" t="s">
        <v>116</v>
      </c>
      <c r="O4" s="165" t="s">
        <v>96</v>
      </c>
    </row>
    <row r="5" spans="1:15" s="120" customFormat="1" ht="24.95" customHeight="1" x14ac:dyDescent="0.25">
      <c r="A5" s="38" t="s">
        <v>9</v>
      </c>
      <c r="B5" s="153" t="s">
        <v>176</v>
      </c>
      <c r="C5" s="200"/>
      <c r="D5" s="198">
        <v>9</v>
      </c>
      <c r="E5" s="198">
        <v>9</v>
      </c>
      <c r="F5" s="198"/>
      <c r="G5" s="198">
        <v>10</v>
      </c>
      <c r="H5" s="161">
        <v>0.5</v>
      </c>
      <c r="I5" s="161"/>
      <c r="J5" s="165">
        <v>2</v>
      </c>
      <c r="K5" s="165" t="s">
        <v>22</v>
      </c>
      <c r="L5" s="165"/>
      <c r="M5" s="165" t="s">
        <v>10</v>
      </c>
      <c r="N5" s="165" t="s">
        <v>116</v>
      </c>
      <c r="O5" s="165" t="s">
        <v>96</v>
      </c>
    </row>
    <row r="6" spans="1:15" ht="24.95" customHeight="1" x14ac:dyDescent="0.25">
      <c r="A6" s="156" t="s">
        <v>93</v>
      </c>
      <c r="B6" s="68" t="s">
        <v>105</v>
      </c>
      <c r="C6" s="154">
        <f>SUM(D6:F6)</f>
        <v>30</v>
      </c>
      <c r="D6" s="154">
        <f>SUM(D7)</f>
        <v>0</v>
      </c>
      <c r="E6" s="154">
        <f>SUM(E7)</f>
        <v>30</v>
      </c>
      <c r="F6" s="154">
        <f>SUM(F7)</f>
        <v>0</v>
      </c>
      <c r="G6" s="154">
        <f>SUM(G7)</f>
        <v>10</v>
      </c>
      <c r="H6" s="42"/>
      <c r="I6" s="42">
        <v>2</v>
      </c>
      <c r="J6" s="43"/>
      <c r="K6" s="43"/>
      <c r="L6" s="43"/>
      <c r="M6" s="18" t="s">
        <v>35</v>
      </c>
      <c r="N6" s="18"/>
      <c r="O6" s="18"/>
    </row>
    <row r="7" spans="1:15" s="30" customFormat="1" ht="24.95" customHeight="1" x14ac:dyDescent="0.25">
      <c r="A7" s="19" t="s">
        <v>9</v>
      </c>
      <c r="B7" s="152" t="s">
        <v>50</v>
      </c>
      <c r="C7" s="151"/>
      <c r="D7" s="158"/>
      <c r="E7" s="159">
        <v>30</v>
      </c>
      <c r="F7" s="159"/>
      <c r="G7" s="159">
        <v>10</v>
      </c>
      <c r="H7" s="58">
        <v>1</v>
      </c>
      <c r="I7" s="58"/>
      <c r="J7" s="165">
        <v>2</v>
      </c>
      <c r="K7" s="165" t="s">
        <v>22</v>
      </c>
      <c r="L7" s="165"/>
      <c r="M7" s="165" t="s">
        <v>10</v>
      </c>
      <c r="N7" s="165" t="s">
        <v>116</v>
      </c>
      <c r="O7" s="165" t="s">
        <v>105</v>
      </c>
    </row>
    <row r="8" spans="1:15" s="30" customFormat="1" ht="24.95" customHeight="1" x14ac:dyDescent="0.25">
      <c r="A8" s="156" t="s">
        <v>93</v>
      </c>
      <c r="B8" s="195" t="s">
        <v>220</v>
      </c>
      <c r="C8" s="154">
        <f>SUM(D8:F8)</f>
        <v>1</v>
      </c>
      <c r="D8" s="154">
        <f>SUM(D9:D9)</f>
        <v>0</v>
      </c>
      <c r="E8" s="154">
        <f>SUM(E9:E9)</f>
        <v>1</v>
      </c>
      <c r="F8" s="154">
        <f>SUM(F9:F9)</f>
        <v>0</v>
      </c>
      <c r="G8" s="154">
        <f>SUM(G9:G9)</f>
        <v>0</v>
      </c>
      <c r="H8" s="201"/>
      <c r="I8" s="201">
        <v>5</v>
      </c>
      <c r="J8" s="43"/>
      <c r="K8" s="43"/>
      <c r="L8" s="43"/>
      <c r="M8" s="18" t="s">
        <v>35</v>
      </c>
      <c r="N8" s="18"/>
      <c r="O8" s="18"/>
    </row>
    <row r="9" spans="1:15" ht="24.95" customHeight="1" x14ac:dyDescent="0.25">
      <c r="A9" s="19" t="s">
        <v>9</v>
      </c>
      <c r="B9" s="155" t="s">
        <v>222</v>
      </c>
      <c r="C9" s="151" t="s">
        <v>159</v>
      </c>
      <c r="D9" s="158"/>
      <c r="E9" s="198">
        <v>1</v>
      </c>
      <c r="F9" s="159"/>
      <c r="G9" s="159"/>
      <c r="H9" s="29">
        <v>1</v>
      </c>
      <c r="I9" s="52"/>
      <c r="J9" s="166">
        <v>2</v>
      </c>
      <c r="K9" s="202" t="s">
        <v>215</v>
      </c>
      <c r="L9" s="165"/>
      <c r="M9" s="165" t="s">
        <v>10</v>
      </c>
      <c r="N9" s="165" t="s">
        <v>116</v>
      </c>
      <c r="O9" s="165" t="s">
        <v>105</v>
      </c>
    </row>
    <row r="10" spans="1:15" ht="24.95" customHeight="1" x14ac:dyDescent="0.25">
      <c r="A10" s="156" t="s">
        <v>93</v>
      </c>
      <c r="B10" s="50" t="s">
        <v>221</v>
      </c>
      <c r="C10" s="154">
        <f>SUM(D10:F10)</f>
        <v>40</v>
      </c>
      <c r="D10" s="154">
        <f>SUM(D11:D15)</f>
        <v>0</v>
      </c>
      <c r="E10" s="154">
        <f>SUM(E11:E12)</f>
        <v>40</v>
      </c>
      <c r="F10" s="154">
        <f t="shared" ref="F10:G10" si="0">SUM(F11:F12)</f>
        <v>0</v>
      </c>
      <c r="G10" s="154">
        <f t="shared" si="0"/>
        <v>8</v>
      </c>
      <c r="H10" s="42"/>
      <c r="I10" s="42">
        <v>4</v>
      </c>
      <c r="J10" s="43"/>
      <c r="K10" s="43"/>
      <c r="L10" s="43"/>
      <c r="M10" s="18" t="s">
        <v>35</v>
      </c>
      <c r="N10" s="18"/>
      <c r="O10" s="18"/>
    </row>
    <row r="11" spans="1:15" ht="24.95" customHeight="1" x14ac:dyDescent="0.25">
      <c r="A11" s="19" t="s">
        <v>9</v>
      </c>
      <c r="B11" s="126" t="s">
        <v>182</v>
      </c>
      <c r="C11" s="151"/>
      <c r="D11" s="158"/>
      <c r="E11" s="158">
        <v>24</v>
      </c>
      <c r="F11" s="159"/>
      <c r="G11" s="159">
        <v>4</v>
      </c>
      <c r="H11" s="57">
        <v>0.67</v>
      </c>
      <c r="I11" s="58"/>
      <c r="J11" s="165">
        <v>2</v>
      </c>
      <c r="K11" s="165" t="s">
        <v>22</v>
      </c>
      <c r="L11" s="165"/>
      <c r="M11" s="165" t="s">
        <v>10</v>
      </c>
      <c r="N11" s="165" t="s">
        <v>116</v>
      </c>
      <c r="O11" s="165" t="s">
        <v>96</v>
      </c>
    </row>
    <row r="12" spans="1:15" s="115" customFormat="1" ht="24.75" customHeight="1" x14ac:dyDescent="0.25">
      <c r="A12" s="112" t="s">
        <v>9</v>
      </c>
      <c r="B12" s="125" t="s">
        <v>183</v>
      </c>
      <c r="C12" s="151"/>
      <c r="D12" s="199"/>
      <c r="E12" s="200">
        <v>16</v>
      </c>
      <c r="F12" s="151"/>
      <c r="G12" s="151">
        <v>4</v>
      </c>
      <c r="H12" s="57">
        <v>0.33</v>
      </c>
      <c r="I12" s="113"/>
      <c r="J12" s="165">
        <v>2</v>
      </c>
      <c r="K12" s="165" t="s">
        <v>22</v>
      </c>
      <c r="L12" s="165"/>
      <c r="M12" s="165" t="s">
        <v>10</v>
      </c>
      <c r="N12" s="165" t="s">
        <v>116</v>
      </c>
      <c r="O12" s="165" t="s">
        <v>96</v>
      </c>
    </row>
    <row r="13" spans="1:15" s="115" customFormat="1" ht="24.75" customHeight="1" x14ac:dyDescent="0.25">
      <c r="A13" s="156" t="s">
        <v>93</v>
      </c>
      <c r="B13" s="194" t="s">
        <v>216</v>
      </c>
      <c r="C13" s="196">
        <v>64</v>
      </c>
      <c r="D13" s="196"/>
      <c r="E13" s="196">
        <f>E15+E14</f>
        <v>24</v>
      </c>
      <c r="F13" s="196">
        <f t="shared" ref="F13:G13" si="1">F15+F14</f>
        <v>40</v>
      </c>
      <c r="G13" s="196">
        <f t="shared" si="1"/>
        <v>15</v>
      </c>
      <c r="H13" s="201"/>
      <c r="I13" s="201">
        <v>2</v>
      </c>
      <c r="J13" s="18"/>
      <c r="K13" s="18"/>
      <c r="L13" s="18"/>
      <c r="M13" s="18" t="s">
        <v>35</v>
      </c>
      <c r="N13" s="18"/>
      <c r="O13" s="18"/>
    </row>
    <row r="14" spans="1:15" s="115" customFormat="1" ht="24.75" customHeight="1" x14ac:dyDescent="0.25">
      <c r="A14" s="112" t="s">
        <v>9</v>
      </c>
      <c r="B14" s="189" t="s">
        <v>217</v>
      </c>
      <c r="C14" s="200"/>
      <c r="D14" s="198"/>
      <c r="E14" s="198">
        <v>0</v>
      </c>
      <c r="F14" s="198">
        <v>40</v>
      </c>
      <c r="G14" s="198">
        <v>0</v>
      </c>
      <c r="H14" s="197">
        <v>0.5</v>
      </c>
      <c r="I14" s="197"/>
      <c r="J14" s="63">
        <v>2</v>
      </c>
      <c r="K14" s="63" t="s">
        <v>22</v>
      </c>
      <c r="L14" s="63"/>
      <c r="M14" s="63" t="s">
        <v>10</v>
      </c>
      <c r="N14" s="63" t="s">
        <v>116</v>
      </c>
      <c r="O14" s="63" t="s">
        <v>96</v>
      </c>
    </row>
    <row r="15" spans="1:15" s="115" customFormat="1" ht="24.95" customHeight="1" x14ac:dyDescent="0.25">
      <c r="A15" s="112" t="s">
        <v>9</v>
      </c>
      <c r="B15" s="155" t="s">
        <v>138</v>
      </c>
      <c r="C15" s="151"/>
      <c r="D15" s="151"/>
      <c r="E15" s="151">
        <v>24</v>
      </c>
      <c r="F15" s="151"/>
      <c r="G15" s="151">
        <v>15</v>
      </c>
      <c r="H15" s="197">
        <v>0.5</v>
      </c>
      <c r="I15" s="114"/>
      <c r="J15" s="165">
        <v>2</v>
      </c>
      <c r="K15" s="165" t="s">
        <v>22</v>
      </c>
      <c r="L15" s="165"/>
      <c r="M15" s="165" t="s">
        <v>10</v>
      </c>
      <c r="N15" s="165" t="s">
        <v>116</v>
      </c>
      <c r="O15" s="165" t="s">
        <v>96</v>
      </c>
    </row>
    <row r="16" spans="1:15" s="30" customFormat="1" ht="21.95" customHeight="1" x14ac:dyDescent="0.25">
      <c r="A16" s="38"/>
      <c r="B16" s="81"/>
      <c r="C16" s="83"/>
      <c r="D16" s="29"/>
      <c r="E16" s="29"/>
      <c r="F16" s="29"/>
      <c r="G16" s="29"/>
      <c r="H16" s="29"/>
      <c r="I16" s="37"/>
      <c r="J16" s="38"/>
      <c r="K16" s="29"/>
      <c r="L16" s="41"/>
      <c r="M16" s="41"/>
      <c r="N16" s="41"/>
      <c r="O16" s="41"/>
    </row>
    <row r="17" spans="1:15" x14ac:dyDescent="0.25">
      <c r="A17" s="84"/>
      <c r="B17" s="12" t="s">
        <v>132</v>
      </c>
      <c r="C17" s="51"/>
      <c r="D17" s="35"/>
      <c r="E17" s="35"/>
      <c r="F17" s="35"/>
      <c r="G17" s="35"/>
      <c r="H17" s="42"/>
      <c r="I17" s="42"/>
      <c r="J17" s="43"/>
      <c r="K17" s="43"/>
      <c r="L17" s="43"/>
      <c r="M17" s="17"/>
      <c r="N17" s="17"/>
      <c r="O17" s="17"/>
    </row>
    <row r="18" spans="1:15" x14ac:dyDescent="0.25">
      <c r="A18" s="156" t="s">
        <v>93</v>
      </c>
      <c r="B18" s="12" t="s">
        <v>60</v>
      </c>
      <c r="C18" s="51">
        <f>SUM(D18:F18)</f>
        <v>81</v>
      </c>
      <c r="D18" s="154">
        <f>SUM(D19:D21)</f>
        <v>40.5</v>
      </c>
      <c r="E18" s="51">
        <f>SUM(E19:E21)</f>
        <v>40.5</v>
      </c>
      <c r="F18" s="154">
        <f>SUM(F19:F21)</f>
        <v>0</v>
      </c>
      <c r="G18" s="154">
        <f>SUM(G19:G21)</f>
        <v>39</v>
      </c>
      <c r="H18" s="42"/>
      <c r="I18" s="11">
        <v>6</v>
      </c>
      <c r="J18" s="43"/>
      <c r="K18" s="43"/>
      <c r="L18" s="43"/>
      <c r="M18" s="18" t="s">
        <v>35</v>
      </c>
      <c r="N18" s="18"/>
      <c r="O18" s="18"/>
    </row>
    <row r="19" spans="1:15" x14ac:dyDescent="0.25">
      <c r="A19" s="19" t="s">
        <v>9</v>
      </c>
      <c r="B19" s="20" t="s">
        <v>64</v>
      </c>
      <c r="C19" s="55"/>
      <c r="D19" s="22">
        <v>13.5</v>
      </c>
      <c r="E19" s="22">
        <v>13.5</v>
      </c>
      <c r="F19" s="23"/>
      <c r="G19" s="23">
        <v>13</v>
      </c>
      <c r="H19" s="52">
        <v>0.35</v>
      </c>
      <c r="I19" s="52"/>
      <c r="J19" s="107">
        <v>2</v>
      </c>
      <c r="K19" s="26" t="s">
        <v>22</v>
      </c>
      <c r="L19" s="33"/>
      <c r="M19" s="26"/>
      <c r="N19" s="26"/>
      <c r="O19" s="26" t="s">
        <v>96</v>
      </c>
    </row>
    <row r="20" spans="1:15" x14ac:dyDescent="0.25">
      <c r="A20" s="19" t="s">
        <v>9</v>
      </c>
      <c r="B20" s="20" t="s">
        <v>65</v>
      </c>
      <c r="C20" s="55"/>
      <c r="D20" s="22">
        <v>13.5</v>
      </c>
      <c r="E20" s="22">
        <v>13.5</v>
      </c>
      <c r="F20" s="23"/>
      <c r="G20" s="23">
        <v>13</v>
      </c>
      <c r="H20" s="52">
        <v>0.3</v>
      </c>
      <c r="I20" s="52"/>
      <c r="J20" s="107">
        <v>2</v>
      </c>
      <c r="K20" s="26" t="s">
        <v>22</v>
      </c>
      <c r="L20" s="33"/>
      <c r="M20" s="26"/>
      <c r="N20" s="26"/>
      <c r="O20" s="26" t="s">
        <v>96</v>
      </c>
    </row>
    <row r="21" spans="1:15" x14ac:dyDescent="0.25">
      <c r="A21" s="19" t="s">
        <v>9</v>
      </c>
      <c r="B21" s="20" t="s">
        <v>66</v>
      </c>
      <c r="C21" s="55"/>
      <c r="D21" s="22">
        <v>13.5</v>
      </c>
      <c r="E21" s="22">
        <v>13.5</v>
      </c>
      <c r="F21" s="23"/>
      <c r="G21" s="23">
        <v>13</v>
      </c>
      <c r="H21" s="52">
        <v>0.35</v>
      </c>
      <c r="I21" s="52"/>
      <c r="J21" s="107">
        <v>2</v>
      </c>
      <c r="K21" s="26" t="s">
        <v>22</v>
      </c>
      <c r="L21" s="33"/>
      <c r="M21" s="26"/>
      <c r="N21" s="26"/>
      <c r="O21" s="26" t="s">
        <v>96</v>
      </c>
    </row>
    <row r="22" spans="1:15" x14ac:dyDescent="0.25">
      <c r="A22" s="156" t="s">
        <v>93</v>
      </c>
      <c r="B22" s="12" t="s">
        <v>61</v>
      </c>
      <c r="C22" s="51">
        <f>SUM(D22:F22)</f>
        <v>43</v>
      </c>
      <c r="D22" s="51">
        <f>SUM(D23:D24)</f>
        <v>21.5</v>
      </c>
      <c r="E22" s="51">
        <f>SUM(E23:E24)</f>
        <v>21.5</v>
      </c>
      <c r="F22" s="51">
        <f>SUM(F23:F24)</f>
        <v>0</v>
      </c>
      <c r="G22" s="51">
        <f>SUM(G23:G24)</f>
        <v>40</v>
      </c>
      <c r="H22" s="42"/>
      <c r="I22" s="16">
        <v>4</v>
      </c>
      <c r="J22" s="43"/>
      <c r="K22" s="43"/>
      <c r="L22" s="43"/>
      <c r="M22" s="18" t="s">
        <v>35</v>
      </c>
      <c r="N22" s="18"/>
      <c r="O22" s="18"/>
    </row>
    <row r="23" spans="1:15" x14ac:dyDescent="0.25">
      <c r="A23" s="19" t="s">
        <v>9</v>
      </c>
      <c r="B23" s="85" t="s">
        <v>67</v>
      </c>
      <c r="C23" s="55"/>
      <c r="D23" s="22">
        <v>8</v>
      </c>
      <c r="E23" s="22">
        <v>8</v>
      </c>
      <c r="F23" s="23"/>
      <c r="G23" s="23">
        <v>20</v>
      </c>
      <c r="H23" s="37">
        <v>0.4</v>
      </c>
      <c r="I23" s="37"/>
      <c r="J23" s="26">
        <v>2</v>
      </c>
      <c r="K23" s="26" t="s">
        <v>22</v>
      </c>
      <c r="L23" s="26"/>
      <c r="M23" s="26" t="s">
        <v>10</v>
      </c>
      <c r="N23" s="26"/>
      <c r="O23" s="26" t="s">
        <v>96</v>
      </c>
    </row>
    <row r="24" spans="1:15" x14ac:dyDescent="0.25">
      <c r="A24" s="19" t="s">
        <v>9</v>
      </c>
      <c r="B24" s="20" t="s">
        <v>68</v>
      </c>
      <c r="C24" s="55"/>
      <c r="D24" s="22">
        <v>13.5</v>
      </c>
      <c r="E24" s="22">
        <v>13.5</v>
      </c>
      <c r="F24" s="23"/>
      <c r="G24" s="23">
        <v>20</v>
      </c>
      <c r="H24" s="37">
        <v>0.6</v>
      </c>
      <c r="I24" s="37"/>
      <c r="J24" s="26">
        <v>2</v>
      </c>
      <c r="K24" s="26" t="s">
        <v>22</v>
      </c>
      <c r="L24" s="26"/>
      <c r="M24" s="26" t="s">
        <v>10</v>
      </c>
      <c r="N24" s="26"/>
      <c r="O24" s="26" t="s">
        <v>96</v>
      </c>
    </row>
    <row r="25" spans="1:15" x14ac:dyDescent="0.25">
      <c r="A25" s="156" t="s">
        <v>93</v>
      </c>
      <c r="B25" s="12" t="s">
        <v>62</v>
      </c>
      <c r="C25" s="51">
        <f>SUM(D25:F25)</f>
        <v>46</v>
      </c>
      <c r="D25" s="51">
        <f>SUM(D26:D27)</f>
        <v>34</v>
      </c>
      <c r="E25" s="51">
        <f>SUM(E26:E27)</f>
        <v>12</v>
      </c>
      <c r="F25" s="51">
        <f>SUM(F26:F27)</f>
        <v>0</v>
      </c>
      <c r="G25" s="51">
        <f>SUM(G26:G27)</f>
        <v>0</v>
      </c>
      <c r="H25" s="42"/>
      <c r="I25" s="11">
        <v>4</v>
      </c>
      <c r="J25" s="43"/>
      <c r="K25" s="43"/>
      <c r="L25" s="43"/>
      <c r="M25" s="18" t="s">
        <v>35</v>
      </c>
      <c r="N25" s="18"/>
      <c r="O25" s="18"/>
    </row>
    <row r="26" spans="1:15" x14ac:dyDescent="0.25">
      <c r="A26" s="19" t="s">
        <v>9</v>
      </c>
      <c r="B26" s="20" t="s">
        <v>63</v>
      </c>
      <c r="C26" s="55"/>
      <c r="D26" s="22">
        <v>26</v>
      </c>
      <c r="E26" s="22">
        <v>4</v>
      </c>
      <c r="F26" s="23"/>
      <c r="G26" s="23"/>
      <c r="H26" s="52">
        <v>0.8</v>
      </c>
      <c r="I26" s="52"/>
      <c r="J26" s="107">
        <v>2</v>
      </c>
      <c r="K26" s="26" t="s">
        <v>22</v>
      </c>
      <c r="L26" s="33"/>
      <c r="M26" s="26" t="s">
        <v>10</v>
      </c>
      <c r="N26" s="73" t="s">
        <v>133</v>
      </c>
      <c r="O26" s="26" t="s">
        <v>96</v>
      </c>
    </row>
    <row r="27" spans="1:15" x14ac:dyDescent="0.25">
      <c r="A27" s="19" t="s">
        <v>9</v>
      </c>
      <c r="B27" s="153" t="s">
        <v>92</v>
      </c>
      <c r="C27" s="55"/>
      <c r="D27" s="22">
        <v>8</v>
      </c>
      <c r="E27" s="22">
        <v>8</v>
      </c>
      <c r="F27" s="23"/>
      <c r="G27" s="23"/>
      <c r="H27" s="37">
        <v>0.2</v>
      </c>
      <c r="I27" s="37"/>
      <c r="J27" s="26">
        <v>2</v>
      </c>
      <c r="K27" s="26" t="s">
        <v>22</v>
      </c>
      <c r="L27" s="26"/>
      <c r="M27" s="26" t="s">
        <v>10</v>
      </c>
      <c r="N27" s="73" t="s">
        <v>133</v>
      </c>
      <c r="O27" s="26" t="s">
        <v>96</v>
      </c>
    </row>
    <row r="29" spans="1:15" x14ac:dyDescent="0.25">
      <c r="A29" s="99" t="s">
        <v>157</v>
      </c>
    </row>
    <row r="30" spans="1:15" x14ac:dyDescent="0.25">
      <c r="A30" s="99" t="s">
        <v>160</v>
      </c>
    </row>
  </sheetData>
  <pageMargins left="0.7" right="0.7" top="0.75" bottom="0.75" header="0.3" footer="0.3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O22"/>
  <sheetViews>
    <sheetView zoomScale="40" zoomScaleNormal="40" workbookViewId="0">
      <pane ySplit="1" topLeftCell="A2" activePane="bottomLeft" state="frozenSplit"/>
      <selection pane="bottomLeft" activeCell="A3" sqref="A3:O11"/>
    </sheetView>
  </sheetViews>
  <sheetFormatPr baseColWidth="10" defaultColWidth="11.42578125" defaultRowHeight="15" x14ac:dyDescent="0.25"/>
  <cols>
    <col min="1" max="1" width="18.42578125" style="7" customWidth="1"/>
    <col min="2" max="2" width="56.28515625" style="7" customWidth="1"/>
    <col min="3" max="3" width="22.85546875" style="7" customWidth="1"/>
    <col min="4" max="4" width="15.85546875" style="7" customWidth="1"/>
    <col min="5" max="5" width="9.42578125" style="7" customWidth="1"/>
    <col min="6" max="6" width="12.140625" style="7" customWidth="1"/>
    <col min="7" max="7" width="28.42578125" style="7" customWidth="1"/>
    <col min="8" max="8" width="16.5703125" style="7" customWidth="1"/>
    <col min="9" max="9" width="16.42578125" style="7" customWidth="1"/>
    <col min="10" max="10" width="22.7109375" style="7" customWidth="1"/>
    <col min="11" max="11" width="24.28515625" style="7" customWidth="1"/>
    <col min="12" max="12" width="19.5703125" style="7" customWidth="1"/>
    <col min="13" max="13" width="20.28515625" style="7" customWidth="1"/>
    <col min="14" max="14" width="16.5703125" style="7" customWidth="1"/>
    <col min="15" max="15" width="12.28515625" style="7" customWidth="1"/>
    <col min="16" max="16384" width="11.42578125" style="7"/>
  </cols>
  <sheetData>
    <row r="1" spans="1:15" ht="60.95" customHeight="1" x14ac:dyDescent="0.25">
      <c r="A1" s="2" t="s">
        <v>143</v>
      </c>
      <c r="B1" s="2" t="s">
        <v>6</v>
      </c>
      <c r="C1" s="4" t="s">
        <v>141</v>
      </c>
      <c r="D1" s="4" t="s">
        <v>4</v>
      </c>
      <c r="E1" s="4" t="s">
        <v>0</v>
      </c>
      <c r="F1" s="4" t="s">
        <v>1</v>
      </c>
      <c r="G1" s="4" t="s">
        <v>156</v>
      </c>
      <c r="H1" s="2" t="s">
        <v>3</v>
      </c>
      <c r="I1" s="2" t="s">
        <v>2</v>
      </c>
      <c r="J1" s="5" t="s">
        <v>7</v>
      </c>
      <c r="K1" s="5" t="s">
        <v>147</v>
      </c>
      <c r="L1" s="5" t="s">
        <v>145</v>
      </c>
      <c r="M1" s="5" t="s">
        <v>8</v>
      </c>
      <c r="N1" s="6" t="s">
        <v>11</v>
      </c>
      <c r="O1" s="6" t="s">
        <v>142</v>
      </c>
    </row>
    <row r="2" spans="1:15" ht="72" customHeight="1" x14ac:dyDescent="0.25">
      <c r="A2" s="8" t="str">
        <f ca="1">RIGHT(CELL("filename",A$1),LEN(CELL("filename",A$1))-SEARCH("]",CELL("filename",A$1),1))</f>
        <v>MCC GB5 S9 PB</v>
      </c>
      <c r="B2" s="8" t="s">
        <v>173</v>
      </c>
      <c r="C2" s="9">
        <f>SUM(D2:F2)</f>
        <v>300</v>
      </c>
      <c r="D2" s="9">
        <f>SUM(D3,D7,D9,D14,D17,D20)</f>
        <v>146</v>
      </c>
      <c r="E2" s="9">
        <f>SUM(E3,E7,E9,E14,E17,E20)</f>
        <v>142</v>
      </c>
      <c r="F2" s="9">
        <f>SUM(F3,F7,F9,F14,F17,F20)</f>
        <v>12</v>
      </c>
      <c r="G2" s="9">
        <f>SUM(G3,G7,G9,G14,G17,G20)</f>
        <v>82</v>
      </c>
      <c r="H2" s="9"/>
      <c r="I2" s="9">
        <f>SUM(I3,I7,I9,I14,I17,I20)</f>
        <v>30</v>
      </c>
      <c r="J2" s="8"/>
      <c r="K2" s="8"/>
      <c r="L2" s="8"/>
      <c r="M2" s="8"/>
      <c r="N2" s="8"/>
      <c r="O2" s="8"/>
    </row>
    <row r="3" spans="1:15" x14ac:dyDescent="0.25">
      <c r="A3" s="156" t="s">
        <v>93</v>
      </c>
      <c r="B3" s="157" t="s">
        <v>112</v>
      </c>
      <c r="C3" s="160">
        <f>SUM(D3:F3)</f>
        <v>61</v>
      </c>
      <c r="D3" s="160">
        <f>SUM(D4:D6)</f>
        <v>31</v>
      </c>
      <c r="E3" s="160">
        <f>SUM(E4:E6)</f>
        <v>18</v>
      </c>
      <c r="F3" s="160">
        <f>SUM(F4:F6)</f>
        <v>12</v>
      </c>
      <c r="G3" s="160">
        <f>SUM(G4:G6)</f>
        <v>30</v>
      </c>
      <c r="H3" s="42"/>
      <c r="I3" s="42">
        <v>6</v>
      </c>
      <c r="J3" s="43"/>
      <c r="K3" s="43"/>
      <c r="L3" s="43"/>
      <c r="M3" s="18" t="s">
        <v>35</v>
      </c>
      <c r="N3" s="18"/>
      <c r="O3" s="18"/>
    </row>
    <row r="4" spans="1:15" x14ac:dyDescent="0.25">
      <c r="A4" s="19" t="s">
        <v>9</v>
      </c>
      <c r="B4" s="163" t="s">
        <v>134</v>
      </c>
      <c r="C4" s="162"/>
      <c r="D4" s="162">
        <v>18</v>
      </c>
      <c r="E4" s="162"/>
      <c r="F4" s="162">
        <v>12</v>
      </c>
      <c r="G4" s="162"/>
      <c r="H4" s="25">
        <v>0.4</v>
      </c>
      <c r="I4" s="25"/>
      <c r="J4" s="165">
        <v>2</v>
      </c>
      <c r="K4" s="165" t="s">
        <v>22</v>
      </c>
      <c r="L4" s="165"/>
      <c r="M4" s="165" t="s">
        <v>10</v>
      </c>
      <c r="N4" s="165" t="s">
        <v>122</v>
      </c>
      <c r="O4" s="165" t="s">
        <v>96</v>
      </c>
    </row>
    <row r="5" spans="1:15" s="30" customFormat="1" x14ac:dyDescent="0.25">
      <c r="A5" s="38" t="s">
        <v>9</v>
      </c>
      <c r="B5" s="163" t="s">
        <v>219</v>
      </c>
      <c r="C5" s="162"/>
      <c r="D5" s="162">
        <v>9</v>
      </c>
      <c r="E5" s="162">
        <v>9</v>
      </c>
      <c r="F5" s="162"/>
      <c r="G5" s="162">
        <v>15</v>
      </c>
      <c r="H5" s="161">
        <v>0.3</v>
      </c>
      <c r="I5" s="161"/>
      <c r="J5" s="165">
        <v>2</v>
      </c>
      <c r="K5" s="165" t="s">
        <v>22</v>
      </c>
      <c r="L5" s="165"/>
      <c r="M5" s="165" t="s">
        <v>10</v>
      </c>
      <c r="N5" s="165" t="s">
        <v>122</v>
      </c>
      <c r="O5" s="165" t="s">
        <v>96</v>
      </c>
    </row>
    <row r="6" spans="1:15" x14ac:dyDescent="0.25">
      <c r="A6" s="19" t="s">
        <v>9</v>
      </c>
      <c r="B6" s="163" t="s">
        <v>69</v>
      </c>
      <c r="C6" s="162"/>
      <c r="D6" s="162">
        <v>4</v>
      </c>
      <c r="E6" s="162">
        <v>9</v>
      </c>
      <c r="F6" s="162"/>
      <c r="G6" s="162">
        <v>15</v>
      </c>
      <c r="H6" s="114">
        <v>0.3</v>
      </c>
      <c r="I6" s="25"/>
      <c r="J6" s="165">
        <v>2</v>
      </c>
      <c r="K6" s="165" t="s">
        <v>22</v>
      </c>
      <c r="L6" s="165"/>
      <c r="M6" s="165" t="s">
        <v>10</v>
      </c>
      <c r="N6" s="165" t="s">
        <v>122</v>
      </c>
      <c r="O6" s="165" t="s">
        <v>96</v>
      </c>
    </row>
    <row r="7" spans="1:15" s="30" customFormat="1" x14ac:dyDescent="0.25">
      <c r="A7" s="156" t="s">
        <v>93</v>
      </c>
      <c r="B7" s="127" t="s">
        <v>184</v>
      </c>
      <c r="C7" s="160">
        <f>SUM(D7:F7)</f>
        <v>39</v>
      </c>
      <c r="D7" s="160">
        <f>SUM(D8)</f>
        <v>0</v>
      </c>
      <c r="E7" s="160">
        <f t="shared" ref="E7:G7" si="0">SUM(E8)</f>
        <v>39</v>
      </c>
      <c r="F7" s="160">
        <f t="shared" si="0"/>
        <v>0</v>
      </c>
      <c r="G7" s="160">
        <f t="shared" si="0"/>
        <v>4</v>
      </c>
      <c r="H7" s="42"/>
      <c r="I7" s="42">
        <v>3</v>
      </c>
      <c r="J7" s="43"/>
      <c r="K7" s="17"/>
      <c r="L7" s="17"/>
      <c r="M7" s="18" t="s">
        <v>35</v>
      </c>
      <c r="N7" s="17"/>
      <c r="O7" s="18"/>
    </row>
    <row r="8" spans="1:15" s="30" customFormat="1" x14ac:dyDescent="0.25">
      <c r="A8" s="19" t="s">
        <v>9</v>
      </c>
      <c r="B8" s="164" t="s">
        <v>186</v>
      </c>
      <c r="C8" s="162"/>
      <c r="D8" s="158"/>
      <c r="E8" s="158">
        <v>39</v>
      </c>
      <c r="F8" s="159"/>
      <c r="G8" s="159">
        <v>4</v>
      </c>
      <c r="H8" s="57">
        <v>1</v>
      </c>
      <c r="I8" s="58"/>
      <c r="J8" s="165">
        <v>2</v>
      </c>
      <c r="K8" s="165" t="s">
        <v>22</v>
      </c>
      <c r="L8" s="165"/>
      <c r="M8" s="165" t="s">
        <v>10</v>
      </c>
      <c r="N8" s="165" t="s">
        <v>122</v>
      </c>
      <c r="O8" s="165" t="s">
        <v>96</v>
      </c>
    </row>
    <row r="9" spans="1:15" x14ac:dyDescent="0.25">
      <c r="A9" s="156" t="s">
        <v>93</v>
      </c>
      <c r="B9" s="157" t="s">
        <v>185</v>
      </c>
      <c r="C9" s="160">
        <f>SUM(D9:F9)</f>
        <v>44</v>
      </c>
      <c r="D9" s="160">
        <f>SUM(D10:D11)</f>
        <v>4</v>
      </c>
      <c r="E9" s="160">
        <f t="shared" ref="E9:G9" si="1">SUM(E10:E11)</f>
        <v>40</v>
      </c>
      <c r="F9" s="160">
        <f t="shared" si="1"/>
        <v>0</v>
      </c>
      <c r="G9" s="160">
        <f t="shared" si="1"/>
        <v>24</v>
      </c>
      <c r="H9" s="42"/>
      <c r="I9" s="42">
        <v>5</v>
      </c>
      <c r="J9" s="43"/>
      <c r="K9" s="17"/>
      <c r="L9" s="17"/>
      <c r="M9" s="18" t="s">
        <v>35</v>
      </c>
      <c r="N9" s="17"/>
      <c r="O9" s="18"/>
    </row>
    <row r="10" spans="1:15" s="30" customFormat="1" x14ac:dyDescent="0.25">
      <c r="A10" s="19" t="s">
        <v>9</v>
      </c>
      <c r="B10" s="203" t="s">
        <v>140</v>
      </c>
      <c r="C10" s="162"/>
      <c r="D10" s="158">
        <v>4</v>
      </c>
      <c r="E10" s="158">
        <v>20</v>
      </c>
      <c r="F10" s="159"/>
      <c r="G10" s="159">
        <v>20</v>
      </c>
      <c r="H10" s="57">
        <v>0.5</v>
      </c>
      <c r="I10" s="58"/>
      <c r="J10" s="165">
        <v>2</v>
      </c>
      <c r="K10" s="165" t="s">
        <v>22</v>
      </c>
      <c r="L10" s="165"/>
      <c r="M10" s="165" t="s">
        <v>10</v>
      </c>
      <c r="N10" s="165" t="s">
        <v>122</v>
      </c>
      <c r="O10" s="165" t="s">
        <v>96</v>
      </c>
    </row>
    <row r="11" spans="1:15" ht="18.95" customHeight="1" x14ac:dyDescent="0.25">
      <c r="A11" s="19" t="s">
        <v>9</v>
      </c>
      <c r="B11" s="163" t="s">
        <v>139</v>
      </c>
      <c r="C11" s="162"/>
      <c r="D11" s="158"/>
      <c r="E11" s="158">
        <v>20</v>
      </c>
      <c r="F11" s="159"/>
      <c r="G11" s="159">
        <v>4</v>
      </c>
      <c r="H11" s="37">
        <v>0.5</v>
      </c>
      <c r="I11" s="37"/>
      <c r="J11" s="165">
        <v>2</v>
      </c>
      <c r="K11" s="165" t="s">
        <v>22</v>
      </c>
      <c r="L11" s="165"/>
      <c r="M11" s="165" t="s">
        <v>10</v>
      </c>
      <c r="N11" s="165" t="s">
        <v>116</v>
      </c>
      <c r="O11" s="165" t="s">
        <v>96</v>
      </c>
    </row>
    <row r="12" spans="1:15" s="115" customFormat="1" x14ac:dyDescent="0.25">
      <c r="A12" s="112"/>
      <c r="B12" s="95"/>
      <c r="C12" s="128"/>
      <c r="D12" s="150"/>
      <c r="E12" s="150"/>
      <c r="F12" s="149"/>
      <c r="G12" s="149"/>
      <c r="H12" s="113"/>
      <c r="I12" s="113"/>
      <c r="J12" s="114"/>
      <c r="K12" s="114"/>
      <c r="L12" s="114"/>
      <c r="M12" s="114"/>
      <c r="N12" s="114"/>
      <c r="O12" s="114"/>
    </row>
    <row r="13" spans="1:15" x14ac:dyDescent="0.25">
      <c r="A13" s="11"/>
      <c r="B13" s="12" t="s">
        <v>117</v>
      </c>
      <c r="C13" s="35"/>
      <c r="D13" s="35"/>
      <c r="E13" s="35"/>
      <c r="F13" s="35"/>
      <c r="G13" s="35"/>
      <c r="H13" s="42"/>
      <c r="I13" s="42"/>
      <c r="J13" s="43"/>
      <c r="K13" s="17"/>
      <c r="L13" s="17"/>
      <c r="M13" s="18"/>
      <c r="N13" s="18"/>
      <c r="O13" s="18"/>
    </row>
    <row r="14" spans="1:15" x14ac:dyDescent="0.25">
      <c r="A14" s="156" t="s">
        <v>93</v>
      </c>
      <c r="B14" s="12" t="s">
        <v>135</v>
      </c>
      <c r="C14" s="35">
        <f>SUM(D14:F14)</f>
        <v>60</v>
      </c>
      <c r="D14" s="35">
        <f>SUM(D15:D16)</f>
        <v>37.5</v>
      </c>
      <c r="E14" s="35">
        <f>SUM(E15:E16)</f>
        <v>22.5</v>
      </c>
      <c r="F14" s="35">
        <f>SUM(F15:F16)</f>
        <v>0</v>
      </c>
      <c r="G14" s="35">
        <f>SUM(G15:G16)</f>
        <v>0</v>
      </c>
      <c r="H14" s="42"/>
      <c r="I14" s="42">
        <v>6</v>
      </c>
      <c r="J14" s="43"/>
      <c r="K14" s="17"/>
      <c r="L14" s="17"/>
      <c r="M14" s="18" t="s">
        <v>35</v>
      </c>
      <c r="N14" s="18"/>
      <c r="O14" s="18"/>
    </row>
    <row r="15" spans="1:15" x14ac:dyDescent="0.25">
      <c r="A15" s="19" t="s">
        <v>9</v>
      </c>
      <c r="B15" s="20" t="s">
        <v>71</v>
      </c>
      <c r="C15" s="44"/>
      <c r="D15" s="22">
        <v>30</v>
      </c>
      <c r="E15" s="22">
        <v>15</v>
      </c>
      <c r="F15" s="23"/>
      <c r="G15" s="23"/>
      <c r="H15" s="52">
        <v>0.5</v>
      </c>
      <c r="I15" s="52"/>
      <c r="J15" s="107">
        <v>2</v>
      </c>
      <c r="K15" s="26" t="s">
        <v>22</v>
      </c>
      <c r="L15" s="26"/>
      <c r="M15" s="26" t="s">
        <v>10</v>
      </c>
      <c r="N15" s="26"/>
      <c r="O15" s="26" t="s">
        <v>96</v>
      </c>
    </row>
    <row r="16" spans="1:15" x14ac:dyDescent="0.25">
      <c r="A16" s="19" t="s">
        <v>9</v>
      </c>
      <c r="B16" s="20" t="s">
        <v>73</v>
      </c>
      <c r="C16" s="44"/>
      <c r="D16" s="22">
        <v>7.5</v>
      </c>
      <c r="E16" s="22">
        <v>7.5</v>
      </c>
      <c r="F16" s="22"/>
      <c r="G16" s="22"/>
      <c r="H16" s="52">
        <v>0.5</v>
      </c>
      <c r="I16" s="52"/>
      <c r="J16" s="107">
        <v>2</v>
      </c>
      <c r="K16" s="26" t="s">
        <v>22</v>
      </c>
      <c r="L16" s="26"/>
      <c r="M16" s="26" t="s">
        <v>10</v>
      </c>
      <c r="N16" s="26"/>
      <c r="O16" s="26" t="s">
        <v>96</v>
      </c>
    </row>
    <row r="17" spans="1:15" x14ac:dyDescent="0.25">
      <c r="A17" s="156" t="s">
        <v>93</v>
      </c>
      <c r="B17" s="76" t="s">
        <v>177</v>
      </c>
      <c r="C17" s="35">
        <f>SUM(D17:F17)</f>
        <v>60</v>
      </c>
      <c r="D17" s="35">
        <f>SUM(D18:D19)</f>
        <v>60</v>
      </c>
      <c r="E17" s="35">
        <f>SUM(E18:E19)</f>
        <v>0</v>
      </c>
      <c r="F17" s="35">
        <f>SUM(F18:F19)</f>
        <v>0</v>
      </c>
      <c r="G17" s="35">
        <f>SUM(G18:G19)</f>
        <v>0</v>
      </c>
      <c r="H17" s="42"/>
      <c r="I17" s="42">
        <v>5</v>
      </c>
      <c r="J17" s="17"/>
      <c r="K17" s="17"/>
      <c r="L17" s="17"/>
      <c r="M17" s="18" t="s">
        <v>35</v>
      </c>
      <c r="N17" s="18"/>
      <c r="O17" s="18"/>
    </row>
    <row r="18" spans="1:15" x14ac:dyDescent="0.25">
      <c r="A18" s="19" t="s">
        <v>9</v>
      </c>
      <c r="B18" s="20" t="s">
        <v>74</v>
      </c>
      <c r="C18" s="44"/>
      <c r="D18" s="22">
        <v>30</v>
      </c>
      <c r="E18" s="22"/>
      <c r="F18" s="23"/>
      <c r="G18" s="23"/>
      <c r="H18" s="52">
        <v>0.5</v>
      </c>
      <c r="I18" s="52"/>
      <c r="J18" s="107">
        <v>2</v>
      </c>
      <c r="K18" s="26" t="s">
        <v>22</v>
      </c>
      <c r="L18" s="33"/>
      <c r="M18" s="26" t="s">
        <v>10</v>
      </c>
      <c r="N18" s="26"/>
      <c r="O18" s="26" t="s">
        <v>96</v>
      </c>
    </row>
    <row r="19" spans="1:15" s="30" customFormat="1" x14ac:dyDescent="0.25">
      <c r="A19" s="38" t="s">
        <v>9</v>
      </c>
      <c r="B19" s="81" t="s">
        <v>72</v>
      </c>
      <c r="C19" s="162"/>
      <c r="D19" s="158">
        <v>30</v>
      </c>
      <c r="E19" s="158"/>
      <c r="F19" s="158"/>
      <c r="G19" s="158"/>
      <c r="H19" s="37">
        <v>0.5</v>
      </c>
      <c r="I19" s="37"/>
      <c r="J19" s="166">
        <v>2</v>
      </c>
      <c r="K19" s="165" t="s">
        <v>22</v>
      </c>
      <c r="L19" s="165"/>
      <c r="M19" s="165" t="s">
        <v>10</v>
      </c>
      <c r="N19" s="165"/>
      <c r="O19" s="165" t="s">
        <v>96</v>
      </c>
    </row>
    <row r="20" spans="1:15" x14ac:dyDescent="0.25">
      <c r="A20" s="156" t="s">
        <v>93</v>
      </c>
      <c r="B20" s="12" t="s">
        <v>70</v>
      </c>
      <c r="C20" s="35">
        <f>SUM(D20:F20)</f>
        <v>36</v>
      </c>
      <c r="D20" s="35">
        <f>SUM(D21:D22)</f>
        <v>13.5</v>
      </c>
      <c r="E20" s="35">
        <f>SUM(E21:E22)</f>
        <v>22.5</v>
      </c>
      <c r="F20" s="35">
        <f>SUM(F21:F22)</f>
        <v>0</v>
      </c>
      <c r="G20" s="35">
        <f>SUM(G21:G22)</f>
        <v>24</v>
      </c>
      <c r="H20" s="42"/>
      <c r="I20" s="42">
        <v>5</v>
      </c>
      <c r="J20" s="109"/>
      <c r="K20" s="17"/>
      <c r="L20" s="17"/>
      <c r="M20" s="18" t="s">
        <v>35</v>
      </c>
      <c r="N20" s="18"/>
      <c r="O20" s="18"/>
    </row>
    <row r="21" spans="1:15" x14ac:dyDescent="0.25">
      <c r="A21" s="19" t="s">
        <v>9</v>
      </c>
      <c r="B21" s="85" t="s">
        <v>75</v>
      </c>
      <c r="C21" s="44"/>
      <c r="D21" s="22">
        <v>13.5</v>
      </c>
      <c r="E21" s="22">
        <v>13.5</v>
      </c>
      <c r="F21" s="23"/>
      <c r="G21" s="23">
        <v>12</v>
      </c>
      <c r="H21" s="37">
        <v>0.5</v>
      </c>
      <c r="I21" s="37"/>
      <c r="J21" s="26">
        <v>2</v>
      </c>
      <c r="K21" s="26" t="s">
        <v>22</v>
      </c>
      <c r="L21" s="26"/>
      <c r="M21" s="26" t="s">
        <v>10</v>
      </c>
      <c r="N21" s="26"/>
      <c r="O21" s="26" t="s">
        <v>96</v>
      </c>
    </row>
    <row r="22" spans="1:15" x14ac:dyDescent="0.25">
      <c r="A22" s="19" t="s">
        <v>9</v>
      </c>
      <c r="B22" s="20" t="s">
        <v>76</v>
      </c>
      <c r="C22" s="44"/>
      <c r="D22" s="22"/>
      <c r="E22" s="22">
        <v>9</v>
      </c>
      <c r="F22" s="23"/>
      <c r="G22" s="23">
        <v>12</v>
      </c>
      <c r="H22" s="37">
        <v>0.5</v>
      </c>
      <c r="I22" s="37"/>
      <c r="J22" s="26">
        <v>2</v>
      </c>
      <c r="K22" s="26" t="s">
        <v>22</v>
      </c>
      <c r="L22" s="26"/>
      <c r="M22" s="26" t="s">
        <v>10</v>
      </c>
      <c r="N22" s="26"/>
      <c r="O22" s="26" t="s">
        <v>96</v>
      </c>
    </row>
  </sheetData>
  <pageMargins left="0.7" right="0.7" top="0.75" bottom="0.75" header="0.3" footer="0.3"/>
  <pageSetup paperSize="9"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outlinePr summaryBelow="0"/>
  </sheetPr>
  <dimension ref="A1:AC24"/>
  <sheetViews>
    <sheetView zoomScale="40" zoomScaleNormal="40" workbookViewId="0">
      <pane ySplit="1" topLeftCell="A2" activePane="bottomLeft" state="frozenSplit"/>
      <selection pane="bottomLeft" activeCell="A3" sqref="A3:O11"/>
    </sheetView>
  </sheetViews>
  <sheetFormatPr baseColWidth="10" defaultColWidth="11.42578125" defaultRowHeight="15" x14ac:dyDescent="0.25"/>
  <cols>
    <col min="1" max="1" width="35.42578125" style="7" customWidth="1"/>
    <col min="2" max="2" width="61.85546875" style="7" customWidth="1"/>
    <col min="3" max="3" width="14.140625" style="7" customWidth="1"/>
    <col min="4" max="4" width="9.42578125" style="7" customWidth="1"/>
    <col min="5" max="5" width="6.28515625" style="7" customWidth="1"/>
    <col min="6" max="6" width="7.140625" style="7" customWidth="1"/>
    <col min="7" max="7" width="18.5703125" style="7" customWidth="1"/>
    <col min="8" max="8" width="13" style="7" customWidth="1"/>
    <col min="9" max="9" width="11" style="7" customWidth="1"/>
    <col min="10" max="10" width="26.5703125" style="7" customWidth="1"/>
    <col min="11" max="11" width="7.85546875" style="7" customWidth="1"/>
    <col min="12" max="12" width="8.140625" style="7" customWidth="1"/>
    <col min="13" max="13" width="10.5703125" style="7" customWidth="1"/>
    <col min="14" max="14" width="19.140625" style="7" customWidth="1"/>
    <col min="15" max="15" width="12.140625" style="7" customWidth="1"/>
    <col min="16" max="29" width="11.42578125" style="30"/>
    <col min="30" max="16384" width="11.42578125" style="7"/>
  </cols>
  <sheetData>
    <row r="1" spans="1:20" ht="45.6" customHeight="1" x14ac:dyDescent="0.25">
      <c r="A1" s="2" t="s">
        <v>143</v>
      </c>
      <c r="B1" s="2" t="s">
        <v>6</v>
      </c>
      <c r="C1" s="4" t="s">
        <v>141</v>
      </c>
      <c r="D1" s="4" t="s">
        <v>4</v>
      </c>
      <c r="E1" s="4" t="s">
        <v>0</v>
      </c>
      <c r="F1" s="4" t="s">
        <v>1</v>
      </c>
      <c r="G1" s="4" t="s">
        <v>156</v>
      </c>
      <c r="H1" s="2" t="s">
        <v>3</v>
      </c>
      <c r="I1" s="2" t="s">
        <v>2</v>
      </c>
      <c r="J1" s="5" t="s">
        <v>7</v>
      </c>
      <c r="K1" s="5" t="s">
        <v>147</v>
      </c>
      <c r="L1" s="5" t="s">
        <v>145</v>
      </c>
      <c r="M1" s="5" t="s">
        <v>8</v>
      </c>
      <c r="N1" s="6" t="s">
        <v>11</v>
      </c>
      <c r="O1" s="6" t="s">
        <v>142</v>
      </c>
    </row>
    <row r="2" spans="1:20" ht="45.6" customHeight="1" x14ac:dyDescent="0.25">
      <c r="A2" s="8" t="str">
        <f ca="1">RIGHT(CELL("filename",A$1),LEN(CELL("filename",A$1))-SEARCH("]",CELL("filename",A$1),1))</f>
        <v>MCC GB5 S9 TSSE</v>
      </c>
      <c r="B2" s="143"/>
      <c r="C2" s="143"/>
      <c r="D2" s="179">
        <v>330</v>
      </c>
      <c r="E2" s="179">
        <v>178</v>
      </c>
      <c r="F2" s="179">
        <v>140</v>
      </c>
      <c r="G2" s="179">
        <v>12</v>
      </c>
      <c r="H2" s="179"/>
      <c r="I2" s="179">
        <v>30</v>
      </c>
      <c r="J2" s="179">
        <v>30</v>
      </c>
      <c r="K2" s="8"/>
      <c r="L2" s="8"/>
      <c r="M2" s="8"/>
      <c r="N2" s="8"/>
      <c r="O2" s="8"/>
    </row>
    <row r="3" spans="1:20" x14ac:dyDescent="0.25">
      <c r="A3" s="156" t="s">
        <v>93</v>
      </c>
      <c r="B3" s="157" t="s">
        <v>112</v>
      </c>
      <c r="C3" s="160">
        <f>SUM(D3:F3)</f>
        <v>61</v>
      </c>
      <c r="D3" s="160">
        <f>SUM(D4:D6)</f>
        <v>31</v>
      </c>
      <c r="E3" s="160">
        <f>SUM(E4:E6)</f>
        <v>18</v>
      </c>
      <c r="F3" s="160">
        <f>SUM(F4:F6)</f>
        <v>12</v>
      </c>
      <c r="G3" s="160">
        <f>SUM(G4:G6)</f>
        <v>30</v>
      </c>
      <c r="H3" s="42"/>
      <c r="I3" s="42">
        <v>6</v>
      </c>
      <c r="J3" s="43"/>
      <c r="K3" s="43"/>
      <c r="L3" s="43"/>
      <c r="M3" s="18" t="s">
        <v>35</v>
      </c>
      <c r="N3" s="18"/>
      <c r="O3" s="18"/>
    </row>
    <row r="4" spans="1:20" x14ac:dyDescent="0.25">
      <c r="A4" s="19" t="s">
        <v>9</v>
      </c>
      <c r="B4" s="163" t="s">
        <v>134</v>
      </c>
      <c r="C4" s="162"/>
      <c r="D4" s="162">
        <v>18</v>
      </c>
      <c r="E4" s="162"/>
      <c r="F4" s="162">
        <v>12</v>
      </c>
      <c r="G4" s="162"/>
      <c r="H4" s="25">
        <v>0.4</v>
      </c>
      <c r="I4" s="25"/>
      <c r="J4" s="165">
        <v>2</v>
      </c>
      <c r="K4" s="165" t="s">
        <v>22</v>
      </c>
      <c r="L4" s="165"/>
      <c r="M4" s="165" t="s">
        <v>10</v>
      </c>
      <c r="N4" s="165" t="s">
        <v>122</v>
      </c>
      <c r="O4" s="165" t="s">
        <v>96</v>
      </c>
    </row>
    <row r="5" spans="1:20" x14ac:dyDescent="0.25">
      <c r="A5" s="38" t="s">
        <v>9</v>
      </c>
      <c r="B5" s="163" t="s">
        <v>219</v>
      </c>
      <c r="C5" s="162"/>
      <c r="D5" s="162">
        <v>9</v>
      </c>
      <c r="E5" s="162">
        <v>9</v>
      </c>
      <c r="F5" s="162"/>
      <c r="G5" s="162">
        <v>15</v>
      </c>
      <c r="H5" s="161">
        <v>0.3</v>
      </c>
      <c r="I5" s="161"/>
      <c r="J5" s="165">
        <v>2</v>
      </c>
      <c r="K5" s="165" t="s">
        <v>22</v>
      </c>
      <c r="L5" s="165"/>
      <c r="M5" s="165" t="s">
        <v>10</v>
      </c>
      <c r="N5" s="165" t="s">
        <v>122</v>
      </c>
      <c r="O5" s="165" t="s">
        <v>96</v>
      </c>
    </row>
    <row r="6" spans="1:20" x14ac:dyDescent="0.25">
      <c r="A6" s="19" t="s">
        <v>9</v>
      </c>
      <c r="B6" s="163" t="s">
        <v>69</v>
      </c>
      <c r="C6" s="162"/>
      <c r="D6" s="162">
        <v>4</v>
      </c>
      <c r="E6" s="162">
        <v>9</v>
      </c>
      <c r="F6" s="162"/>
      <c r="G6" s="162">
        <v>15</v>
      </c>
      <c r="H6" s="114">
        <v>0.3</v>
      </c>
      <c r="I6" s="25"/>
      <c r="J6" s="165">
        <v>2</v>
      </c>
      <c r="K6" s="165" t="s">
        <v>22</v>
      </c>
      <c r="L6" s="165"/>
      <c r="M6" s="165" t="s">
        <v>10</v>
      </c>
      <c r="N6" s="165" t="s">
        <v>122</v>
      </c>
      <c r="O6" s="165" t="s">
        <v>96</v>
      </c>
    </row>
    <row r="7" spans="1:20" s="30" customFormat="1" x14ac:dyDescent="0.25">
      <c r="A7" s="156" t="s">
        <v>93</v>
      </c>
      <c r="B7" s="127" t="s">
        <v>184</v>
      </c>
      <c r="C7" s="160">
        <f>SUM(D7:F7)</f>
        <v>39</v>
      </c>
      <c r="D7" s="160">
        <f>SUM(D8)</f>
        <v>0</v>
      </c>
      <c r="E7" s="160">
        <f t="shared" ref="E7:G7" si="0">SUM(E8)</f>
        <v>39</v>
      </c>
      <c r="F7" s="160">
        <f t="shared" si="0"/>
        <v>0</v>
      </c>
      <c r="G7" s="160">
        <f t="shared" si="0"/>
        <v>4</v>
      </c>
      <c r="H7" s="42"/>
      <c r="I7" s="42">
        <v>3</v>
      </c>
      <c r="J7" s="43"/>
      <c r="K7" s="17"/>
      <c r="L7" s="17"/>
      <c r="M7" s="18" t="s">
        <v>35</v>
      </c>
      <c r="N7" s="17"/>
      <c r="O7" s="18"/>
    </row>
    <row r="8" spans="1:20" x14ac:dyDescent="0.25">
      <c r="A8" s="19" t="s">
        <v>9</v>
      </c>
      <c r="B8" s="164" t="s">
        <v>186</v>
      </c>
      <c r="C8" s="162"/>
      <c r="D8" s="158"/>
      <c r="E8" s="158">
        <v>39</v>
      </c>
      <c r="F8" s="159"/>
      <c r="G8" s="159">
        <v>4</v>
      </c>
      <c r="H8" s="57">
        <v>1</v>
      </c>
      <c r="I8" s="58"/>
      <c r="J8" s="165">
        <v>2</v>
      </c>
      <c r="K8" s="165" t="s">
        <v>22</v>
      </c>
      <c r="L8" s="165"/>
      <c r="M8" s="165" t="s">
        <v>10</v>
      </c>
      <c r="N8" s="165" t="s">
        <v>122</v>
      </c>
      <c r="O8" s="165" t="s">
        <v>96</v>
      </c>
    </row>
    <row r="9" spans="1:20" x14ac:dyDescent="0.25">
      <c r="A9" s="156" t="s">
        <v>93</v>
      </c>
      <c r="B9" s="157" t="s">
        <v>185</v>
      </c>
      <c r="C9" s="160">
        <f>SUM(D9:F9)</f>
        <v>44</v>
      </c>
      <c r="D9" s="160">
        <f>SUM(D10:D11)</f>
        <v>4</v>
      </c>
      <c r="E9" s="160">
        <f t="shared" ref="E9:G9" si="1">SUM(E10:E11)</f>
        <v>40</v>
      </c>
      <c r="F9" s="160">
        <f t="shared" si="1"/>
        <v>0</v>
      </c>
      <c r="G9" s="160">
        <f t="shared" si="1"/>
        <v>24</v>
      </c>
      <c r="H9" s="42"/>
      <c r="I9" s="42">
        <v>5</v>
      </c>
      <c r="J9" s="43"/>
      <c r="K9" s="17"/>
      <c r="L9" s="17"/>
      <c r="M9" s="18" t="s">
        <v>35</v>
      </c>
      <c r="N9" s="17"/>
      <c r="O9" s="18"/>
    </row>
    <row r="10" spans="1:20" ht="27.75" customHeight="1" x14ac:dyDescent="0.25">
      <c r="A10" s="19" t="s">
        <v>9</v>
      </c>
      <c r="B10" s="203" t="s">
        <v>140</v>
      </c>
      <c r="C10" s="162"/>
      <c r="D10" s="158">
        <v>4</v>
      </c>
      <c r="E10" s="158">
        <v>20</v>
      </c>
      <c r="F10" s="159"/>
      <c r="G10" s="159">
        <v>20</v>
      </c>
      <c r="H10" s="57">
        <v>0.5</v>
      </c>
      <c r="I10" s="58"/>
      <c r="J10" s="165">
        <v>2</v>
      </c>
      <c r="K10" s="165" t="s">
        <v>22</v>
      </c>
      <c r="L10" s="165"/>
      <c r="M10" s="165" t="s">
        <v>10</v>
      </c>
      <c r="N10" s="165" t="s">
        <v>122</v>
      </c>
      <c r="O10" s="165" t="s">
        <v>96</v>
      </c>
      <c r="T10" s="187"/>
    </row>
    <row r="11" spans="1:20" ht="22.5" customHeight="1" x14ac:dyDescent="0.25">
      <c r="A11" s="19" t="s">
        <v>9</v>
      </c>
      <c r="B11" s="163" t="s">
        <v>139</v>
      </c>
      <c r="C11" s="162"/>
      <c r="D11" s="158"/>
      <c r="E11" s="158">
        <v>20</v>
      </c>
      <c r="F11" s="159"/>
      <c r="G11" s="159">
        <v>4</v>
      </c>
      <c r="H11" s="37">
        <v>0.5</v>
      </c>
      <c r="I11" s="37"/>
      <c r="J11" s="165">
        <v>2</v>
      </c>
      <c r="K11" s="165" t="s">
        <v>22</v>
      </c>
      <c r="L11" s="165"/>
      <c r="M11" s="165" t="s">
        <v>10</v>
      </c>
      <c r="N11" s="165" t="s">
        <v>116</v>
      </c>
      <c r="O11" s="165" t="s">
        <v>96</v>
      </c>
    </row>
    <row r="12" spans="1:20" ht="23.25" customHeight="1" x14ac:dyDescent="0.25"/>
    <row r="13" spans="1:20" x14ac:dyDescent="0.25">
      <c r="A13" s="11"/>
      <c r="B13" s="50" t="s">
        <v>123</v>
      </c>
      <c r="C13" s="35"/>
      <c r="D13" s="35"/>
      <c r="E13" s="35"/>
      <c r="F13" s="35"/>
      <c r="G13" s="35"/>
      <c r="H13" s="42"/>
      <c r="I13" s="11"/>
      <c r="J13" s="43"/>
      <c r="K13" s="17"/>
      <c r="L13" s="17"/>
      <c r="M13" s="18"/>
      <c r="N13" s="18"/>
      <c r="O13" s="18"/>
    </row>
    <row r="14" spans="1:20" x14ac:dyDescent="0.25">
      <c r="A14" s="156" t="s">
        <v>93</v>
      </c>
      <c r="B14" s="12" t="s">
        <v>179</v>
      </c>
      <c r="C14" s="14">
        <f>SUM(D14:F14)</f>
        <v>65</v>
      </c>
      <c r="D14" s="51">
        <f>SUM(D15:D16)</f>
        <v>50</v>
      </c>
      <c r="E14" s="51">
        <f>SUM(E15:E16)</f>
        <v>15</v>
      </c>
      <c r="F14" s="51">
        <f>SUM(F15:F16)</f>
        <v>0</v>
      </c>
      <c r="G14" s="51">
        <f>SUM(G15:G16)</f>
        <v>20</v>
      </c>
      <c r="H14" s="42"/>
      <c r="I14" s="11">
        <v>6</v>
      </c>
      <c r="J14" s="43"/>
      <c r="K14" s="17"/>
      <c r="L14" s="17"/>
      <c r="M14" s="18" t="s">
        <v>35</v>
      </c>
      <c r="N14" s="18"/>
      <c r="O14" s="18"/>
    </row>
    <row r="15" spans="1:20" x14ac:dyDescent="0.25">
      <c r="A15" s="19" t="s">
        <v>9</v>
      </c>
      <c r="B15" s="27" t="s">
        <v>77</v>
      </c>
      <c r="C15" s="21"/>
      <c r="D15" s="158">
        <v>35</v>
      </c>
      <c r="E15" s="22"/>
      <c r="F15" s="22"/>
      <c r="G15" s="159">
        <v>10</v>
      </c>
      <c r="H15" s="56">
        <v>0.5</v>
      </c>
      <c r="I15" s="31"/>
      <c r="J15" s="166">
        <v>2</v>
      </c>
      <c r="K15" s="26" t="s">
        <v>22</v>
      </c>
      <c r="L15" s="26"/>
      <c r="M15" s="26" t="s">
        <v>10</v>
      </c>
      <c r="N15" s="26" t="s">
        <v>136</v>
      </c>
      <c r="O15" s="26" t="s">
        <v>96</v>
      </c>
    </row>
    <row r="16" spans="1:20" x14ac:dyDescent="0.25">
      <c r="A16" s="19" t="s">
        <v>9</v>
      </c>
      <c r="B16" s="27" t="s">
        <v>78</v>
      </c>
      <c r="C16" s="21"/>
      <c r="D16" s="22">
        <v>15</v>
      </c>
      <c r="E16" s="22">
        <v>15</v>
      </c>
      <c r="F16" s="23"/>
      <c r="G16" s="159">
        <v>10</v>
      </c>
      <c r="H16" s="52">
        <v>0.5</v>
      </c>
      <c r="I16" s="28"/>
      <c r="J16" s="166">
        <v>2</v>
      </c>
      <c r="K16" s="26" t="s">
        <v>22</v>
      </c>
      <c r="L16" s="26"/>
      <c r="M16" s="26" t="s">
        <v>10</v>
      </c>
      <c r="N16" s="26" t="s">
        <v>136</v>
      </c>
      <c r="O16" s="26" t="s">
        <v>96</v>
      </c>
    </row>
    <row r="17" spans="1:15" x14ac:dyDescent="0.25">
      <c r="A17" s="156" t="s">
        <v>93</v>
      </c>
      <c r="B17" s="12" t="s">
        <v>180</v>
      </c>
      <c r="C17" s="14">
        <f>SUM(D17:F17)</f>
        <v>30</v>
      </c>
      <c r="D17" s="51">
        <f>SUM(D18:D19)</f>
        <v>30</v>
      </c>
      <c r="E17" s="51">
        <f>SUM(E18:E19)</f>
        <v>0</v>
      </c>
      <c r="F17" s="51">
        <f>SUM(F18:F19)</f>
        <v>0</v>
      </c>
      <c r="G17" s="51">
        <f>SUM(G18:G19)</f>
        <v>0</v>
      </c>
      <c r="H17" s="42"/>
      <c r="I17" s="11">
        <v>4</v>
      </c>
      <c r="J17" s="43"/>
      <c r="K17" s="17"/>
      <c r="L17" s="17"/>
      <c r="M17" s="18" t="s">
        <v>35</v>
      </c>
      <c r="N17" s="18"/>
      <c r="O17" s="18"/>
    </row>
    <row r="18" spans="1:15" x14ac:dyDescent="0.25">
      <c r="A18" s="19" t="s">
        <v>9</v>
      </c>
      <c r="B18" s="36" t="s">
        <v>82</v>
      </c>
      <c r="C18" s="21"/>
      <c r="D18" s="22">
        <v>15</v>
      </c>
      <c r="E18" s="22"/>
      <c r="F18" s="23"/>
      <c r="G18" s="23"/>
      <c r="H18" s="37">
        <v>0.5</v>
      </c>
      <c r="I18" s="37"/>
      <c r="J18" s="165">
        <v>2</v>
      </c>
      <c r="K18" s="26" t="s">
        <v>22</v>
      </c>
      <c r="L18" s="26"/>
      <c r="M18" s="26" t="s">
        <v>10</v>
      </c>
      <c r="N18" s="26" t="s">
        <v>136</v>
      </c>
      <c r="O18" s="26" t="s">
        <v>96</v>
      </c>
    </row>
    <row r="19" spans="1:15" x14ac:dyDescent="0.25">
      <c r="A19" s="19" t="s">
        <v>9</v>
      </c>
      <c r="B19" s="27" t="s">
        <v>83</v>
      </c>
      <c r="C19" s="21"/>
      <c r="D19" s="22">
        <v>15</v>
      </c>
      <c r="E19" s="22"/>
      <c r="F19" s="23"/>
      <c r="G19" s="23"/>
      <c r="H19" s="37">
        <v>0.5</v>
      </c>
      <c r="I19" s="34"/>
      <c r="J19" s="165">
        <v>2</v>
      </c>
      <c r="K19" s="26" t="s">
        <v>22</v>
      </c>
      <c r="L19" s="26"/>
      <c r="M19" s="26" t="s">
        <v>10</v>
      </c>
      <c r="N19" s="26" t="s">
        <v>136</v>
      </c>
      <c r="O19" s="26" t="s">
        <v>96</v>
      </c>
    </row>
    <row r="20" spans="1:15" x14ac:dyDescent="0.25">
      <c r="A20" s="156" t="s">
        <v>93</v>
      </c>
      <c r="B20" s="12" t="s">
        <v>137</v>
      </c>
      <c r="C20" s="14">
        <f>SUM(D20:F20)</f>
        <v>60</v>
      </c>
      <c r="D20" s="51">
        <f>SUM(D21:D24)</f>
        <v>60</v>
      </c>
      <c r="E20" s="51">
        <f>SUM(E21:E24)</f>
        <v>0</v>
      </c>
      <c r="F20" s="51">
        <f>SUM(F21:F24)</f>
        <v>0</v>
      </c>
      <c r="G20" s="51">
        <f>SUM(G21:G24)</f>
        <v>0</v>
      </c>
      <c r="H20" s="42"/>
      <c r="I20" s="16">
        <v>6</v>
      </c>
      <c r="J20" s="43">
        <v>2</v>
      </c>
      <c r="K20" s="43" t="s">
        <v>22</v>
      </c>
      <c r="L20" s="17"/>
      <c r="M20" s="18" t="s">
        <v>35</v>
      </c>
      <c r="N20" s="18"/>
      <c r="O20" s="18"/>
    </row>
    <row r="21" spans="1:15" x14ac:dyDescent="0.25">
      <c r="A21" s="19" t="s">
        <v>9</v>
      </c>
      <c r="B21" s="27" t="s">
        <v>144</v>
      </c>
      <c r="C21" s="21"/>
      <c r="D21" s="22">
        <v>15</v>
      </c>
      <c r="E21" s="22"/>
      <c r="F21" s="23"/>
      <c r="G21" s="23"/>
      <c r="H21" s="52">
        <v>0.25</v>
      </c>
      <c r="I21" s="28"/>
      <c r="J21" s="166"/>
      <c r="K21" s="165" t="s">
        <v>22</v>
      </c>
      <c r="L21" s="33"/>
      <c r="M21" s="26" t="s">
        <v>10</v>
      </c>
      <c r="N21" s="26" t="s">
        <v>136</v>
      </c>
      <c r="O21" s="26" t="s">
        <v>96</v>
      </c>
    </row>
    <row r="22" spans="1:15" x14ac:dyDescent="0.25">
      <c r="A22" s="19" t="s">
        <v>9</v>
      </c>
      <c r="B22" s="27" t="s">
        <v>79</v>
      </c>
      <c r="C22" s="21"/>
      <c r="D22" s="22">
        <v>15</v>
      </c>
      <c r="E22" s="22"/>
      <c r="F22" s="23"/>
      <c r="G22" s="23"/>
      <c r="H22" s="52">
        <v>0.25</v>
      </c>
      <c r="I22" s="28"/>
      <c r="J22" s="107"/>
      <c r="K22" s="26" t="s">
        <v>22</v>
      </c>
      <c r="L22" s="33"/>
      <c r="M22" s="26" t="s">
        <v>10</v>
      </c>
      <c r="N22" s="26" t="s">
        <v>136</v>
      </c>
      <c r="O22" s="26" t="s">
        <v>96</v>
      </c>
    </row>
    <row r="23" spans="1:15" x14ac:dyDescent="0.25">
      <c r="A23" s="19" t="s">
        <v>9</v>
      </c>
      <c r="B23" s="27" t="s">
        <v>80</v>
      </c>
      <c r="C23" s="21"/>
      <c r="D23" s="22">
        <v>15</v>
      </c>
      <c r="E23" s="22"/>
      <c r="F23" s="23"/>
      <c r="G23" s="23"/>
      <c r="H23" s="52">
        <v>0.25</v>
      </c>
      <c r="I23" s="28"/>
      <c r="J23" s="107"/>
      <c r="K23" s="26" t="s">
        <v>22</v>
      </c>
      <c r="L23" s="33"/>
      <c r="M23" s="26" t="s">
        <v>10</v>
      </c>
      <c r="N23" s="26" t="s">
        <v>136</v>
      </c>
      <c r="O23" s="26" t="s">
        <v>96</v>
      </c>
    </row>
    <row r="24" spans="1:15" x14ac:dyDescent="0.25">
      <c r="A24" s="19" t="s">
        <v>9</v>
      </c>
      <c r="B24" s="27" t="s">
        <v>81</v>
      </c>
      <c r="C24" s="21"/>
      <c r="D24" s="22">
        <v>15</v>
      </c>
      <c r="E24" s="22"/>
      <c r="F24" s="23"/>
      <c r="G24" s="23"/>
      <c r="H24" s="52">
        <v>0.25</v>
      </c>
      <c r="I24" s="28"/>
      <c r="J24" s="26"/>
      <c r="K24" s="26" t="s">
        <v>22</v>
      </c>
      <c r="L24" s="33"/>
      <c r="M24" s="26" t="s">
        <v>10</v>
      </c>
      <c r="N24" s="26" t="s">
        <v>136</v>
      </c>
      <c r="O24" s="26" t="s">
        <v>96</v>
      </c>
    </row>
  </sheetData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UE optionnelle Génie Bio-S5</vt:lpstr>
      <vt:lpstr>MCC GB3 S5 </vt:lpstr>
      <vt:lpstr>MCC GB3 S6</vt:lpstr>
      <vt:lpstr>MCC GB4 S7 </vt:lpstr>
      <vt:lpstr>MCC GB4 S8 PB</vt:lpstr>
      <vt:lpstr>MCC GB4 S8 TSSE</vt:lpstr>
      <vt:lpstr>MCC GB4 S8 BIMB</vt:lpstr>
      <vt:lpstr>MCC GB5 S9 PB</vt:lpstr>
      <vt:lpstr>MCC GB5 S9 TSSE</vt:lpstr>
      <vt:lpstr>MCC GB5 S9 BIMB</vt:lpstr>
      <vt:lpstr>MCC GB5 S10 PB-TSSE-BIMB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</dc:creator>
  <cp:lastModifiedBy>user</cp:lastModifiedBy>
  <cp:lastPrinted>2016-04-29T11:42:09Z</cp:lastPrinted>
  <dcterms:created xsi:type="dcterms:W3CDTF">2015-12-09T14:53:18Z</dcterms:created>
  <dcterms:modified xsi:type="dcterms:W3CDTF">2020-05-28T08:46:07Z</dcterms:modified>
</cp:coreProperties>
</file>